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<sst xmlns="http://schemas.openxmlformats.org/spreadsheetml/2006/main" count="531" uniqueCount="171">
  <si>
    <t>Mt Airy Park, Cincinnati, OH</t>
  </si>
  <si>
    <t>Race Number</t>
  </si>
  <si>
    <t>Name</t>
  </si>
  <si>
    <t>Final Time</t>
  </si>
  <si>
    <t>8.5M</t>
  </si>
  <si>
    <t>17M</t>
  </si>
  <si>
    <t>50K</t>
  </si>
  <si>
    <t xml:space="preserve"> </t>
  </si>
  <si>
    <t>Split</t>
  </si>
  <si>
    <t>Pace/mile</t>
  </si>
  <si>
    <t>Overall</t>
  </si>
  <si>
    <t>Age</t>
  </si>
  <si>
    <t>Sex</t>
  </si>
  <si>
    <t>5.3M</t>
  </si>
  <si>
    <t>13.8M</t>
  </si>
  <si>
    <t>Trekers</t>
  </si>
  <si>
    <t>22.3M</t>
  </si>
  <si>
    <t>25.5M</t>
  </si>
  <si>
    <t>M</t>
  </si>
  <si>
    <t>W</t>
  </si>
  <si>
    <t>Course Record</t>
  </si>
  <si>
    <t>F</t>
  </si>
  <si>
    <t>Smithberger</t>
  </si>
  <si>
    <t>Jay</t>
  </si>
  <si>
    <t>OH</t>
  </si>
  <si>
    <t>IN</t>
  </si>
  <si>
    <t>PA</t>
  </si>
  <si>
    <t>KY</t>
  </si>
  <si>
    <t>Krekeler</t>
  </si>
  <si>
    <t>David</t>
  </si>
  <si>
    <t>Robert</t>
  </si>
  <si>
    <t>Brian</t>
  </si>
  <si>
    <t>Mark</t>
  </si>
  <si>
    <t>Jerry</t>
  </si>
  <si>
    <t>Kirk</t>
  </si>
  <si>
    <t>Ed</t>
  </si>
  <si>
    <t>MI</t>
  </si>
  <si>
    <t>Dillingham</t>
  </si>
  <si>
    <t>Josh</t>
  </si>
  <si>
    <t>Apple</t>
  </si>
  <si>
    <t>TN</t>
  </si>
  <si>
    <t>Bob</t>
  </si>
  <si>
    <t>Michael</t>
  </si>
  <si>
    <t>Jim</t>
  </si>
  <si>
    <t>Westlake</t>
  </si>
  <si>
    <t>Margaret</t>
  </si>
  <si>
    <t>Tanya</t>
  </si>
  <si>
    <t>Al</t>
  </si>
  <si>
    <t>Gary</t>
  </si>
  <si>
    <t>Hemmelgarn</t>
  </si>
  <si>
    <t>William</t>
  </si>
  <si>
    <t>Greg</t>
  </si>
  <si>
    <t>Bill</t>
  </si>
  <si>
    <t>Diane</t>
  </si>
  <si>
    <t>IL</t>
  </si>
  <si>
    <t>Brad</t>
  </si>
  <si>
    <t>Linda</t>
  </si>
  <si>
    <t>Paul</t>
  </si>
  <si>
    <t>Monica</t>
  </si>
  <si>
    <t>Barhorst</t>
  </si>
  <si>
    <t>Compton</t>
  </si>
  <si>
    <t>Edmunds</t>
  </si>
  <si>
    <t>Holmback</t>
  </si>
  <si>
    <t>Miller</t>
  </si>
  <si>
    <t>50-59</t>
  </si>
  <si>
    <t>40-49</t>
  </si>
  <si>
    <t>&gt;60</t>
  </si>
  <si>
    <t>Thomas</t>
  </si>
  <si>
    <t>Nash</t>
  </si>
  <si>
    <t xml:space="preserve">Age Group </t>
  </si>
  <si>
    <t>Place</t>
  </si>
  <si>
    <t>Runner</t>
  </si>
  <si>
    <t>John</t>
  </si>
  <si>
    <t>Martin</t>
  </si>
  <si>
    <t>Stephen</t>
  </si>
  <si>
    <t>10/21/2007</t>
  </si>
  <si>
    <t>2007 Stone Steps 50K Race Results</t>
  </si>
  <si>
    <t>Marit</t>
  </si>
  <si>
    <t>Janse</t>
  </si>
  <si>
    <t>McGowan</t>
  </si>
  <si>
    <t>Roy</t>
  </si>
  <si>
    <t>Heger</t>
  </si>
  <si>
    <t>Luckey</t>
  </si>
  <si>
    <t>Burress</t>
  </si>
  <si>
    <t>Rioux</t>
  </si>
  <si>
    <t>Brandt</t>
  </si>
  <si>
    <t>Craig</t>
  </si>
  <si>
    <t>Redfearn</t>
  </si>
  <si>
    <t>Ellen</t>
  </si>
  <si>
    <t>Erhardt</t>
  </si>
  <si>
    <t>Kuhl</t>
  </si>
  <si>
    <t>Reina</t>
  </si>
  <si>
    <t>Lopez</t>
  </si>
  <si>
    <t>Kara</t>
  </si>
  <si>
    <t>Showalter</t>
  </si>
  <si>
    <t>Konopack</t>
  </si>
  <si>
    <t>Kyle</t>
  </si>
  <si>
    <t>Amos</t>
  </si>
  <si>
    <t>Malik</t>
  </si>
  <si>
    <t>Senne</t>
  </si>
  <si>
    <t>Ochs</t>
  </si>
  <si>
    <t>Kevin</t>
  </si>
  <si>
    <t>Vioral</t>
  </si>
  <si>
    <t>Sandi</t>
  </si>
  <si>
    <t>Wethington</t>
  </si>
  <si>
    <t>Goetz</t>
  </si>
  <si>
    <t>Kim</t>
  </si>
  <si>
    <t>Doreen</t>
  </si>
  <si>
    <t>Barrow</t>
  </si>
  <si>
    <t>Keuneke</t>
  </si>
  <si>
    <t>Gerry</t>
  </si>
  <si>
    <t>Lozano</t>
  </si>
  <si>
    <t>Randy</t>
  </si>
  <si>
    <t>Coons</t>
  </si>
  <si>
    <t>Beck</t>
  </si>
  <si>
    <t>Weber</t>
  </si>
  <si>
    <t>Kuntz</t>
  </si>
  <si>
    <t>Atkinson</t>
  </si>
  <si>
    <t>Dill</t>
  </si>
  <si>
    <t>#</t>
  </si>
  <si>
    <t>Div</t>
  </si>
  <si>
    <t>Don</t>
  </si>
  <si>
    <t>Frichtl</t>
  </si>
  <si>
    <t xml:space="preserve">Charles </t>
  </si>
  <si>
    <t>Bell</t>
  </si>
  <si>
    <t>Underwood</t>
  </si>
  <si>
    <t>Poast</t>
  </si>
  <si>
    <t>Heather</t>
  </si>
  <si>
    <t>Siegel</t>
  </si>
  <si>
    <t>Tom</t>
  </si>
  <si>
    <t>Landis</t>
  </si>
  <si>
    <t>Wesley</t>
  </si>
  <si>
    <t>Fenton</t>
  </si>
  <si>
    <t>Swatzel</t>
  </si>
  <si>
    <t>Tammy</t>
  </si>
  <si>
    <t>Linley</t>
  </si>
  <si>
    <t>Nichols</t>
  </si>
  <si>
    <t>Todd</t>
  </si>
  <si>
    <t>Robenson</t>
  </si>
  <si>
    <t>Franklin</t>
  </si>
  <si>
    <t>Baker</t>
  </si>
  <si>
    <t>Eric</t>
  </si>
  <si>
    <t>Hauser</t>
  </si>
  <si>
    <t>Chris</t>
  </si>
  <si>
    <t>Byron</t>
  </si>
  <si>
    <t>Mike</t>
  </si>
  <si>
    <t>Allen</t>
  </si>
  <si>
    <t>Losey</t>
  </si>
  <si>
    <t>Combs</t>
  </si>
  <si>
    <t>Alisa</t>
  </si>
  <si>
    <t>Springman</t>
  </si>
  <si>
    <t>Steve</t>
  </si>
  <si>
    <t>Wolf</t>
  </si>
  <si>
    <t>Eder</t>
  </si>
  <si>
    <t>DNS</t>
  </si>
  <si>
    <t>DNF</t>
  </si>
  <si>
    <t>1st F</t>
  </si>
  <si>
    <t>2nd F</t>
  </si>
  <si>
    <t>3rd F</t>
  </si>
  <si>
    <t>1st M</t>
  </si>
  <si>
    <t>2nd M</t>
  </si>
  <si>
    <t>3rd M</t>
  </si>
  <si>
    <t>30-39</t>
  </si>
  <si>
    <t>KS</t>
  </si>
  <si>
    <t>NJ</t>
  </si>
  <si>
    <t>CO</t>
  </si>
  <si>
    <t>Jay Smithberger</t>
  </si>
  <si>
    <t>Kim Martin</t>
  </si>
  <si>
    <t>50-80 degrees, sunny, fast</t>
  </si>
  <si>
    <t>&lt;30</t>
  </si>
  <si>
    <t>Age Grp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</si>
</sst>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/>
    </xf>
    <xf numFmtId="21" fontId="2" fillId="0" borderId="0" xfId="0" applyNumberFormat="1" applyFont="1" applyFill="1" applyAlignment="1" applyProtection="1">
      <alignment/>
      <protection locked="0"/>
    </xf>
    <xf numFmtId="21" fontId="2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21" fontId="0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center"/>
    </xf>
    <xf numFmtId="21" fontId="0" fillId="0" borderId="0" xfId="0" applyNumberForma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/>
    </xf>
    <xf numFmtId="21" fontId="0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tabSelected="1" zoomScalePageLayoutView="0" workbookViewId="0" topLeftCell="A1">
      <pane ySplit="1275" topLeftCell="BM46" activePane="bottomLeft" state="split"/>
      <selection pane="topLeft" activeCell="AL1" sqref="A1:AL16384"/>
      <selection pane="bottomLeft" activeCell="S63" sqref="S63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11.00390625" style="0" customWidth="1"/>
    <col min="4" max="4" width="11.57421875" style="0" customWidth="1"/>
    <col min="5" max="5" width="4.7109375" style="0" customWidth="1"/>
    <col min="6" max="6" width="7.140625" style="0" customWidth="1"/>
    <col min="7" max="7" width="8.28125" style="0" customWidth="1"/>
    <col min="8" max="8" width="7.57421875" style="8" customWidth="1"/>
    <col min="9" max="9" width="10.7109375" style="0" customWidth="1"/>
    <col min="10" max="10" width="9.28125" style="4" customWidth="1"/>
    <col min="12" max="12" width="9.140625" style="2" customWidth="1"/>
    <col min="16" max="16" width="9.57421875" style="2" customWidth="1"/>
    <col min="17" max="17" width="9.421875" style="0" customWidth="1"/>
    <col min="20" max="20" width="9.140625" style="2" customWidth="1"/>
    <col min="24" max="24" width="9.140625" style="2" customWidth="1"/>
    <col min="28" max="28" width="9.140625" style="2" customWidth="1"/>
    <col min="32" max="32" width="9.140625" style="2" customWidth="1"/>
    <col min="36" max="36" width="11.140625" style="0" customWidth="1"/>
    <col min="37" max="37" width="8.8515625" style="8" customWidth="1"/>
    <col min="38" max="38" width="12.28125" style="17" customWidth="1"/>
    <col min="39" max="39" width="12.28125" style="1" customWidth="1"/>
    <col min="40" max="40" width="9.140625" style="1" customWidth="1"/>
  </cols>
  <sheetData>
    <row r="1" spans="2:41" s="9" customFormat="1" ht="12.75">
      <c r="B1" s="9" t="s">
        <v>76</v>
      </c>
      <c r="E1" s="9" t="s">
        <v>7</v>
      </c>
      <c r="G1" s="12"/>
      <c r="H1" s="19" t="s">
        <v>20</v>
      </c>
      <c r="J1" s="13">
        <v>0.18825231481481483</v>
      </c>
      <c r="K1" s="4">
        <v>2007</v>
      </c>
      <c r="L1" s="9" t="s">
        <v>166</v>
      </c>
      <c r="M1" s="2"/>
      <c r="N1" s="9" t="s">
        <v>18</v>
      </c>
      <c r="Q1" s="2"/>
      <c r="U1" s="2"/>
      <c r="Y1" s="2"/>
      <c r="AC1" s="2" t="s">
        <v>7</v>
      </c>
      <c r="AG1" s="2"/>
      <c r="AK1" s="11"/>
      <c r="AL1" s="11"/>
      <c r="AM1" s="13"/>
      <c r="AN1" s="13"/>
      <c r="AO1" s="13"/>
    </row>
    <row r="2" spans="2:41" s="9" customFormat="1" ht="12.75">
      <c r="B2" s="9" t="s">
        <v>0</v>
      </c>
      <c r="G2" s="12"/>
      <c r="H2" s="19" t="s">
        <v>20</v>
      </c>
      <c r="J2" s="13">
        <v>0.2172222222222222</v>
      </c>
      <c r="K2" s="4">
        <v>2007</v>
      </c>
      <c r="L2" s="10" t="s">
        <v>167</v>
      </c>
      <c r="M2" s="2"/>
      <c r="N2" s="9" t="s">
        <v>19</v>
      </c>
      <c r="Q2" s="2"/>
      <c r="U2" s="2"/>
      <c r="Y2" s="2"/>
      <c r="AC2" s="2"/>
      <c r="AF2" s="9" t="s">
        <v>7</v>
      </c>
      <c r="AG2" s="2"/>
      <c r="AK2" s="11"/>
      <c r="AL2" s="11"/>
      <c r="AM2" s="13"/>
      <c r="AN2" s="13"/>
      <c r="AO2" s="13"/>
    </row>
    <row r="3" spans="2:43" s="9" customFormat="1" ht="12.75">
      <c r="B3" s="20" t="s">
        <v>75</v>
      </c>
      <c r="D3" s="9" t="s">
        <v>168</v>
      </c>
      <c r="G3" s="12"/>
      <c r="H3" s="11"/>
      <c r="K3" s="4"/>
      <c r="L3" s="9" t="s">
        <v>8</v>
      </c>
      <c r="M3" s="2"/>
      <c r="O3" s="9" t="s">
        <v>8</v>
      </c>
      <c r="P3" s="9" t="s">
        <v>10</v>
      </c>
      <c r="Q3" s="2"/>
      <c r="S3" s="9" t="s">
        <v>8</v>
      </c>
      <c r="T3" s="9" t="s">
        <v>10</v>
      </c>
      <c r="U3" s="2"/>
      <c r="W3" s="9" t="s">
        <v>8</v>
      </c>
      <c r="X3" s="9" t="s">
        <v>10</v>
      </c>
      <c r="Y3" s="2"/>
      <c r="AA3" s="9" t="s">
        <v>8</v>
      </c>
      <c r="AB3" s="9" t="s">
        <v>10</v>
      </c>
      <c r="AC3" s="2"/>
      <c r="AE3" s="9" t="s">
        <v>8</v>
      </c>
      <c r="AF3" s="9" t="s">
        <v>10</v>
      </c>
      <c r="AG3" s="2"/>
      <c r="AI3" s="9" t="s">
        <v>8</v>
      </c>
      <c r="AJ3" s="9" t="s">
        <v>10</v>
      </c>
      <c r="AK3" s="11" t="s">
        <v>10</v>
      </c>
      <c r="AL3" s="11" t="s">
        <v>69</v>
      </c>
      <c r="AM3" s="13"/>
      <c r="AN3" s="13"/>
      <c r="AO3" s="13"/>
      <c r="AQ3" s="13" t="s">
        <v>7</v>
      </c>
    </row>
    <row r="4" spans="1:41" s="9" customFormat="1" ht="12.75">
      <c r="A4" s="9" t="s">
        <v>70</v>
      </c>
      <c r="B4" s="9" t="s">
        <v>1</v>
      </c>
      <c r="C4" s="9" t="s">
        <v>2</v>
      </c>
      <c r="F4" s="9" t="s">
        <v>15</v>
      </c>
      <c r="G4" s="11" t="s">
        <v>11</v>
      </c>
      <c r="H4" s="11" t="s">
        <v>120</v>
      </c>
      <c r="I4" s="11" t="s">
        <v>12</v>
      </c>
      <c r="J4" s="9" t="s">
        <v>3</v>
      </c>
      <c r="K4" s="4" t="s">
        <v>13</v>
      </c>
      <c r="L4" s="9" t="s">
        <v>9</v>
      </c>
      <c r="M4" s="2" t="s">
        <v>4</v>
      </c>
      <c r="N4" s="9" t="s">
        <v>8</v>
      </c>
      <c r="O4" s="9" t="s">
        <v>9</v>
      </c>
      <c r="P4" s="9" t="s">
        <v>9</v>
      </c>
      <c r="Q4" s="2" t="s">
        <v>14</v>
      </c>
      <c r="R4" s="9" t="s">
        <v>8</v>
      </c>
      <c r="S4" s="9" t="s">
        <v>9</v>
      </c>
      <c r="T4" s="9" t="s">
        <v>9</v>
      </c>
      <c r="U4" s="2" t="s">
        <v>5</v>
      </c>
      <c r="V4" s="9" t="s">
        <v>8</v>
      </c>
      <c r="W4" s="9" t="s">
        <v>9</v>
      </c>
      <c r="X4" s="9" t="s">
        <v>9</v>
      </c>
      <c r="Y4" s="2" t="s">
        <v>16</v>
      </c>
      <c r="Z4" s="9" t="s">
        <v>8</v>
      </c>
      <c r="AA4" s="9" t="s">
        <v>9</v>
      </c>
      <c r="AB4" s="9" t="s">
        <v>9</v>
      </c>
      <c r="AC4" s="2" t="s">
        <v>17</v>
      </c>
      <c r="AD4" s="9" t="s">
        <v>8</v>
      </c>
      <c r="AE4" s="9" t="s">
        <v>9</v>
      </c>
      <c r="AF4" s="9" t="s">
        <v>9</v>
      </c>
      <c r="AG4" s="2" t="s">
        <v>6</v>
      </c>
      <c r="AH4" s="9" t="s">
        <v>8</v>
      </c>
      <c r="AI4" s="9" t="s">
        <v>9</v>
      </c>
      <c r="AJ4" s="9" t="s">
        <v>9</v>
      </c>
      <c r="AK4" s="11" t="s">
        <v>70</v>
      </c>
      <c r="AL4" s="11" t="s">
        <v>70</v>
      </c>
      <c r="AM4" s="13"/>
      <c r="AN4" s="13"/>
      <c r="AO4" s="13"/>
    </row>
    <row r="5" spans="2:41" s="9" customFormat="1" ht="12.75">
      <c r="B5" s="9" t="s">
        <v>119</v>
      </c>
      <c r="G5" s="12"/>
      <c r="H5" s="11"/>
      <c r="J5" s="13" t="s">
        <v>7</v>
      </c>
      <c r="K5" s="4" t="s">
        <v>7</v>
      </c>
      <c r="M5" s="2"/>
      <c r="Q5" s="2"/>
      <c r="T5" s="9" t="s">
        <v>7</v>
      </c>
      <c r="U5" s="2"/>
      <c r="Y5" s="2"/>
      <c r="AC5" s="2"/>
      <c r="AG5" s="2"/>
      <c r="AK5" s="11" t="s">
        <v>12</v>
      </c>
      <c r="AL5" s="11"/>
      <c r="AM5" s="13"/>
      <c r="AN5" s="13"/>
      <c r="AO5" s="13"/>
    </row>
    <row r="6" spans="1:41" s="9" customFormat="1" ht="12.75">
      <c r="A6" s="9">
        <v>1</v>
      </c>
      <c r="B6" s="11">
        <v>11</v>
      </c>
      <c r="C6" s="10" t="s">
        <v>23</v>
      </c>
      <c r="D6" s="10" t="s">
        <v>22</v>
      </c>
      <c r="E6" s="10" t="s">
        <v>24</v>
      </c>
      <c r="F6" s="10" t="s">
        <v>71</v>
      </c>
      <c r="G6" s="12">
        <v>38</v>
      </c>
      <c r="H6" s="11" t="s">
        <v>162</v>
      </c>
      <c r="I6" s="12" t="s">
        <v>18</v>
      </c>
      <c r="J6" s="13">
        <f aca="true" t="shared" si="0" ref="J6:J37">+AG6</f>
        <v>0.18825231481481483</v>
      </c>
      <c r="K6" s="6">
        <v>0.02908564814814815</v>
      </c>
      <c r="L6" s="13">
        <f aca="true" t="shared" si="1" ref="L6:L37">+K6/5.3</f>
        <v>0.005487858141160028</v>
      </c>
      <c r="M6" s="6">
        <v>0.046851851851851846</v>
      </c>
      <c r="N6" s="13">
        <f aca="true" t="shared" si="2" ref="N6:N37">+M6-K6</f>
        <v>0.017766203703703697</v>
      </c>
      <c r="O6" s="13">
        <f aca="true" t="shared" si="3" ref="O6:O37">+N6/3.2</f>
        <v>0.005551938657407405</v>
      </c>
      <c r="P6" s="13">
        <f aca="true" t="shared" si="4" ref="P6:P37">+M6/8.5</f>
        <v>0.0055119825708061</v>
      </c>
      <c r="Q6" s="6">
        <v>0.07710648148148148</v>
      </c>
      <c r="R6" s="13">
        <f aca="true" t="shared" si="5" ref="R6:R37">+Q6-M6</f>
        <v>0.030254629629629638</v>
      </c>
      <c r="S6" s="13">
        <f aca="true" t="shared" si="6" ref="S6:S37">+R6/5.3</f>
        <v>0.005708420684835781</v>
      </c>
      <c r="T6" s="13">
        <f aca="true" t="shared" si="7" ref="T6:T37">+Q6/13.8</f>
        <v>0.005587426194310252</v>
      </c>
      <c r="U6" s="6">
        <v>0.0949074074074074</v>
      </c>
      <c r="V6" s="13">
        <f aca="true" t="shared" si="8" ref="V6:V37">+U6-Q6</f>
        <v>0.017800925925925914</v>
      </c>
      <c r="W6" s="13">
        <f aca="true" t="shared" si="9" ref="W6:W37">+V6/3.2</f>
        <v>0.005562789351851848</v>
      </c>
      <c r="X6" s="13">
        <f aca="true" t="shared" si="10" ref="X6:X37">+U6/17</f>
        <v>0.005582788671023965</v>
      </c>
      <c r="Y6" s="6">
        <v>0.12806712962962963</v>
      </c>
      <c r="Z6" s="13">
        <f aca="true" t="shared" si="11" ref="Z6:Z37">+Y6-U6</f>
        <v>0.03315972222222223</v>
      </c>
      <c r="AA6" s="13">
        <f aca="true" t="shared" si="12" ref="AA6:AA37">+Z6/5.3</f>
        <v>0.00625655136268344</v>
      </c>
      <c r="AB6" s="13">
        <f aca="true" t="shared" si="13" ref="AB6:AB37">+Y6/22.3</f>
        <v>0.005742920611194154</v>
      </c>
      <c r="AC6" s="6">
        <v>0.14960648148148148</v>
      </c>
      <c r="AD6" s="13">
        <f aca="true" t="shared" si="14" ref="AD6:AD37">+AC6-Y6</f>
        <v>0.02153935185185185</v>
      </c>
      <c r="AE6" s="13">
        <f aca="true" t="shared" si="15" ref="AE6:AE37">+AD6/3.2</f>
        <v>0.0067310474537037035</v>
      </c>
      <c r="AF6" s="13">
        <f aca="true" t="shared" si="16" ref="AF6:AF37">+AC6/25.5</f>
        <v>0.005866920842411039</v>
      </c>
      <c r="AG6" s="6">
        <v>0.18825231481481483</v>
      </c>
      <c r="AH6" s="13">
        <f aca="true" t="shared" si="17" ref="AH6:AH37">+AG6-AC6</f>
        <v>0.03864583333333335</v>
      </c>
      <c r="AI6" s="13">
        <f aca="true" t="shared" si="18" ref="AI6:AI37">+AH6/5.3</f>
        <v>0.00729166666666667</v>
      </c>
      <c r="AJ6" s="13">
        <f aca="true" t="shared" si="19" ref="AJ6:AJ37">+AG6/31.2</f>
        <v>0.006033728038936373</v>
      </c>
      <c r="AK6" s="11">
        <v>1</v>
      </c>
      <c r="AL6" s="11" t="s">
        <v>159</v>
      </c>
      <c r="AM6" s="13"/>
      <c r="AN6" s="13"/>
      <c r="AO6" s="13"/>
    </row>
    <row r="7" spans="1:41" s="9" customFormat="1" ht="12.75">
      <c r="A7" s="9">
        <f>A6+1</f>
        <v>2</v>
      </c>
      <c r="B7" s="11">
        <v>7</v>
      </c>
      <c r="C7" s="18" t="s">
        <v>74</v>
      </c>
      <c r="D7" s="18" t="s">
        <v>82</v>
      </c>
      <c r="E7" s="18" t="s">
        <v>165</v>
      </c>
      <c r="F7" s="9" t="s">
        <v>71</v>
      </c>
      <c r="G7" s="12">
        <v>35</v>
      </c>
      <c r="H7" s="11" t="s">
        <v>162</v>
      </c>
      <c r="I7" s="12" t="s">
        <v>18</v>
      </c>
      <c r="J7" s="13">
        <f t="shared" si="0"/>
        <v>0.20113425925925923</v>
      </c>
      <c r="K7" s="6">
        <v>0.03</v>
      </c>
      <c r="L7" s="13">
        <f t="shared" si="1"/>
        <v>0.005660377358490566</v>
      </c>
      <c r="M7" s="7">
        <v>0.04871527777777778</v>
      </c>
      <c r="N7" s="13">
        <f t="shared" si="2"/>
        <v>0.018715277777777782</v>
      </c>
      <c r="O7" s="13">
        <f t="shared" si="3"/>
        <v>0.0058485243055555565</v>
      </c>
      <c r="P7" s="13">
        <f t="shared" si="4"/>
        <v>0.005731209150326798</v>
      </c>
      <c r="Q7" s="7">
        <v>0.08065972222222222</v>
      </c>
      <c r="R7" s="13">
        <f t="shared" si="5"/>
        <v>0.031944444444444435</v>
      </c>
      <c r="S7" s="13">
        <f t="shared" si="6"/>
        <v>0.006027253668763101</v>
      </c>
      <c r="T7" s="13">
        <f t="shared" si="7"/>
        <v>0.005844907407407406</v>
      </c>
      <c r="U7" s="7">
        <v>0.10094907407407407</v>
      </c>
      <c r="V7" s="13">
        <f t="shared" si="8"/>
        <v>0.02028935185185185</v>
      </c>
      <c r="W7" s="13">
        <f t="shared" si="9"/>
        <v>0.006340422453703703</v>
      </c>
      <c r="X7" s="13">
        <f t="shared" si="10"/>
        <v>0.00593818082788671</v>
      </c>
      <c r="Y7" s="6">
        <v>0.13642361111111112</v>
      </c>
      <c r="Z7" s="13">
        <f t="shared" si="11"/>
        <v>0.035474537037037054</v>
      </c>
      <c r="AA7" s="13">
        <f t="shared" si="12"/>
        <v>0.006693308874912652</v>
      </c>
      <c r="AB7" s="13">
        <f t="shared" si="13"/>
        <v>0.006117650722471351</v>
      </c>
      <c r="AC7" s="7">
        <v>0.16001157407407407</v>
      </c>
      <c r="AD7" s="13">
        <f t="shared" si="14"/>
        <v>0.02358796296296295</v>
      </c>
      <c r="AE7" s="13">
        <f t="shared" si="15"/>
        <v>0.007371238425925922</v>
      </c>
      <c r="AF7" s="13">
        <f t="shared" si="16"/>
        <v>0.006274963689179376</v>
      </c>
      <c r="AG7" s="7">
        <v>0.20113425925925923</v>
      </c>
      <c r="AH7" s="13">
        <f t="shared" si="17"/>
        <v>0.041122685185185165</v>
      </c>
      <c r="AI7" s="13">
        <f t="shared" si="18"/>
        <v>0.007758997204751918</v>
      </c>
      <c r="AJ7" s="13">
        <f t="shared" si="19"/>
        <v>0.006446610873694207</v>
      </c>
      <c r="AK7" s="11">
        <v>2</v>
      </c>
      <c r="AL7" s="11" t="s">
        <v>160</v>
      </c>
      <c r="AM7" s="21"/>
      <c r="AN7" s="13"/>
      <c r="AO7" s="13"/>
    </row>
    <row r="8" spans="1:41" s="9" customFormat="1" ht="12.75">
      <c r="A8" s="9">
        <f aca="true" t="shared" si="20" ref="A8:A70">A7+1</f>
        <v>3</v>
      </c>
      <c r="B8" s="11">
        <v>9</v>
      </c>
      <c r="C8" s="18" t="s">
        <v>42</v>
      </c>
      <c r="D8" s="18" t="s">
        <v>84</v>
      </c>
      <c r="E8" s="10" t="s">
        <v>24</v>
      </c>
      <c r="F8" s="9" t="s">
        <v>71</v>
      </c>
      <c r="G8" s="12">
        <v>41</v>
      </c>
      <c r="H8" s="11" t="s">
        <v>65</v>
      </c>
      <c r="I8" s="12" t="s">
        <v>18</v>
      </c>
      <c r="J8" s="13">
        <f t="shared" si="0"/>
        <v>0.20399305555555555</v>
      </c>
      <c r="K8" s="6">
        <v>0.034768518518518525</v>
      </c>
      <c r="L8" s="13">
        <f t="shared" si="1"/>
        <v>0.006560097833682741</v>
      </c>
      <c r="M8" s="7">
        <v>0.05478009259259259</v>
      </c>
      <c r="N8" s="13">
        <f t="shared" si="2"/>
        <v>0.020011574074074064</v>
      </c>
      <c r="O8" s="13">
        <f t="shared" si="3"/>
        <v>0.0062536168981481444</v>
      </c>
      <c r="P8" s="13">
        <f t="shared" si="4"/>
        <v>0.006444716775599128</v>
      </c>
      <c r="Q8" s="7">
        <v>0.0897337962962963</v>
      </c>
      <c r="R8" s="13">
        <f t="shared" si="5"/>
        <v>0.03495370370370371</v>
      </c>
      <c r="S8" s="13">
        <f t="shared" si="6"/>
        <v>0.006595038434661077</v>
      </c>
      <c r="T8" s="13">
        <f t="shared" si="7"/>
        <v>0.006502449006977992</v>
      </c>
      <c r="U8" s="7">
        <v>0.10902777777777778</v>
      </c>
      <c r="V8" s="13">
        <f t="shared" si="8"/>
        <v>0.01929398148148148</v>
      </c>
      <c r="W8" s="13">
        <f t="shared" si="9"/>
        <v>0.006029369212962963</v>
      </c>
      <c r="X8" s="13">
        <f t="shared" si="10"/>
        <v>0.006413398692810457</v>
      </c>
      <c r="Y8" s="6">
        <v>0.1459375</v>
      </c>
      <c r="Z8" s="13">
        <f t="shared" si="11"/>
        <v>0.03690972222222222</v>
      </c>
      <c r="AA8" s="13">
        <f t="shared" si="12"/>
        <v>0.0069640985324947585</v>
      </c>
      <c r="AB8" s="13">
        <f t="shared" si="13"/>
        <v>0.006544282511210762</v>
      </c>
      <c r="AC8" s="7">
        <v>0.16789351851851853</v>
      </c>
      <c r="AD8" s="13">
        <f t="shared" si="14"/>
        <v>0.021956018518518527</v>
      </c>
      <c r="AE8" s="13">
        <f t="shared" si="15"/>
        <v>0.00686125578703704</v>
      </c>
      <c r="AF8" s="13">
        <f t="shared" si="16"/>
        <v>0.006584059549745824</v>
      </c>
      <c r="AG8" s="7">
        <v>0.20399305555555555</v>
      </c>
      <c r="AH8" s="13">
        <f t="shared" si="17"/>
        <v>0.03609953703703703</v>
      </c>
      <c r="AI8" s="13">
        <f t="shared" si="18"/>
        <v>0.006811233403214534</v>
      </c>
      <c r="AJ8" s="13">
        <f t="shared" si="19"/>
        <v>0.006538238960113961</v>
      </c>
      <c r="AK8" s="11">
        <v>3</v>
      </c>
      <c r="AL8" s="11" t="s">
        <v>161</v>
      </c>
      <c r="AM8" s="16"/>
      <c r="AN8" s="13"/>
      <c r="AO8" s="13"/>
    </row>
    <row r="9" spans="1:41" s="9" customFormat="1" ht="12.75">
      <c r="A9" s="9">
        <f t="shared" si="20"/>
        <v>4</v>
      </c>
      <c r="B9" s="11">
        <v>32</v>
      </c>
      <c r="C9" s="10" t="s">
        <v>96</v>
      </c>
      <c r="D9" s="18" t="s">
        <v>97</v>
      </c>
      <c r="E9" s="18" t="s">
        <v>163</v>
      </c>
      <c r="F9" s="18" t="s">
        <v>71</v>
      </c>
      <c r="G9" s="22">
        <v>32</v>
      </c>
      <c r="H9" s="11" t="s">
        <v>162</v>
      </c>
      <c r="I9" s="12" t="s">
        <v>18</v>
      </c>
      <c r="J9" s="13">
        <f t="shared" si="0"/>
        <v>0.20927083333333332</v>
      </c>
      <c r="K9" s="6">
        <v>0.03</v>
      </c>
      <c r="L9" s="13">
        <f t="shared" si="1"/>
        <v>0.005660377358490566</v>
      </c>
      <c r="M9" s="6">
        <v>0.048923611111111105</v>
      </c>
      <c r="N9" s="13">
        <f t="shared" si="2"/>
        <v>0.018923611111111106</v>
      </c>
      <c r="O9" s="13">
        <f t="shared" si="3"/>
        <v>0.00591362847222222</v>
      </c>
      <c r="P9" s="13">
        <f t="shared" si="4"/>
        <v>0.005755718954248365</v>
      </c>
      <c r="Q9" s="6">
        <v>0.08248842592592592</v>
      </c>
      <c r="R9" s="13">
        <f t="shared" si="5"/>
        <v>0.03356481481481482</v>
      </c>
      <c r="S9" s="13">
        <f t="shared" si="6"/>
        <v>0.006332983927323551</v>
      </c>
      <c r="T9" s="13">
        <f t="shared" si="7"/>
        <v>0.005977422168545356</v>
      </c>
      <c r="U9" s="6">
        <v>0.10358796296296297</v>
      </c>
      <c r="V9" s="13">
        <f t="shared" si="8"/>
        <v>0.02109953703703704</v>
      </c>
      <c r="W9" s="13">
        <f t="shared" si="9"/>
        <v>0.0065936053240740755</v>
      </c>
      <c r="X9" s="13">
        <f t="shared" si="10"/>
        <v>0.006093409586056645</v>
      </c>
      <c r="Y9" s="6">
        <v>0.14261574074074074</v>
      </c>
      <c r="Z9" s="13">
        <f t="shared" si="11"/>
        <v>0.03902777777777777</v>
      </c>
      <c r="AA9" s="13">
        <f t="shared" si="12"/>
        <v>0.007363731656184485</v>
      </c>
      <c r="AB9" s="13">
        <f t="shared" si="13"/>
        <v>0.006395324696894203</v>
      </c>
      <c r="AC9" s="6">
        <v>0.16949074074074075</v>
      </c>
      <c r="AD9" s="13">
        <f t="shared" si="14"/>
        <v>0.02687500000000001</v>
      </c>
      <c r="AE9" s="13">
        <f t="shared" si="15"/>
        <v>0.008398437500000003</v>
      </c>
      <c r="AF9" s="13">
        <f t="shared" si="16"/>
        <v>0.006646695715323166</v>
      </c>
      <c r="AG9" s="6">
        <v>0.20927083333333332</v>
      </c>
      <c r="AH9" s="13">
        <f t="shared" si="17"/>
        <v>0.039780092592592575</v>
      </c>
      <c r="AI9" s="13">
        <f t="shared" si="18"/>
        <v>0.0075056778476589765</v>
      </c>
      <c r="AJ9" s="13">
        <f t="shared" si="19"/>
        <v>0.006707398504273504</v>
      </c>
      <c r="AK9" s="11">
        <v>4</v>
      </c>
      <c r="AL9" s="11" t="s">
        <v>170</v>
      </c>
      <c r="AM9" s="13"/>
      <c r="AN9" s="13"/>
      <c r="AO9" s="13"/>
    </row>
    <row r="10" spans="1:41" s="9" customFormat="1" ht="12.75">
      <c r="A10" s="9">
        <f t="shared" si="20"/>
        <v>5</v>
      </c>
      <c r="B10" s="11">
        <v>12</v>
      </c>
      <c r="C10" s="10" t="s">
        <v>33</v>
      </c>
      <c r="D10" s="10" t="s">
        <v>85</v>
      </c>
      <c r="E10" s="10" t="s">
        <v>24</v>
      </c>
      <c r="F10" s="9" t="s">
        <v>71</v>
      </c>
      <c r="G10" s="12">
        <v>34</v>
      </c>
      <c r="H10" s="11" t="s">
        <v>162</v>
      </c>
      <c r="I10" s="12" t="s">
        <v>18</v>
      </c>
      <c r="J10" s="13">
        <f t="shared" si="0"/>
        <v>0.21513888888888888</v>
      </c>
      <c r="K10" s="6">
        <v>0.03564814814814815</v>
      </c>
      <c r="L10" s="13">
        <f t="shared" si="1"/>
        <v>0.00672606568832984</v>
      </c>
      <c r="M10" s="7">
        <v>0.05850694444444445</v>
      </c>
      <c r="N10" s="13">
        <f t="shared" si="2"/>
        <v>0.0228587962962963</v>
      </c>
      <c r="O10" s="13">
        <f t="shared" si="3"/>
        <v>0.0071433738425925935</v>
      </c>
      <c r="P10" s="13">
        <f t="shared" si="4"/>
        <v>0.006883169934640524</v>
      </c>
      <c r="Q10" s="7">
        <v>0.09177083333333334</v>
      </c>
      <c r="R10" s="13">
        <f t="shared" si="5"/>
        <v>0.03326388888888889</v>
      </c>
      <c r="S10" s="13">
        <f t="shared" si="6"/>
        <v>0.006276205450733753</v>
      </c>
      <c r="T10" s="13">
        <f t="shared" si="7"/>
        <v>0.006650060386473431</v>
      </c>
      <c r="U10" s="7">
        <v>0.11116898148148148</v>
      </c>
      <c r="V10" s="13">
        <f t="shared" si="8"/>
        <v>0.019398148148148137</v>
      </c>
      <c r="W10" s="13">
        <f t="shared" si="9"/>
        <v>0.006061921296296293</v>
      </c>
      <c r="X10" s="13">
        <f t="shared" si="10"/>
        <v>0.006539351851851852</v>
      </c>
      <c r="Y10" s="6">
        <v>0.14663194444444444</v>
      </c>
      <c r="Z10" s="13">
        <f t="shared" si="11"/>
        <v>0.03546296296296296</v>
      </c>
      <c r="AA10" s="13">
        <f t="shared" si="12"/>
        <v>0.006691125087351502</v>
      </c>
      <c r="AB10" s="13">
        <f t="shared" si="13"/>
        <v>0.0065754235176880916</v>
      </c>
      <c r="AC10" s="7">
        <v>0.17164351851851853</v>
      </c>
      <c r="AD10" s="13">
        <f t="shared" si="14"/>
        <v>0.02501157407407409</v>
      </c>
      <c r="AE10" s="13">
        <f t="shared" si="15"/>
        <v>0.007816116898148153</v>
      </c>
      <c r="AF10" s="13">
        <f t="shared" si="16"/>
        <v>0.006731118373275237</v>
      </c>
      <c r="AG10" s="7">
        <v>0.21513888888888888</v>
      </c>
      <c r="AH10" s="13">
        <f t="shared" si="17"/>
        <v>0.04349537037037035</v>
      </c>
      <c r="AI10" s="13">
        <f t="shared" si="18"/>
        <v>0.00820667365478686</v>
      </c>
      <c r="AJ10" s="13">
        <f t="shared" si="19"/>
        <v>0.006895477207977208</v>
      </c>
      <c r="AK10" s="11">
        <v>5</v>
      </c>
      <c r="AL10" s="11"/>
      <c r="AM10" s="13"/>
      <c r="AN10" s="13"/>
      <c r="AO10" s="13"/>
    </row>
    <row r="11" spans="1:41" s="9" customFormat="1" ht="12.75">
      <c r="A11" s="9">
        <f t="shared" si="20"/>
        <v>6</v>
      </c>
      <c r="B11" s="11">
        <v>42</v>
      </c>
      <c r="C11" s="10" t="s">
        <v>106</v>
      </c>
      <c r="D11" s="10" t="s">
        <v>73</v>
      </c>
      <c r="E11" s="10" t="s">
        <v>24</v>
      </c>
      <c r="F11" s="10" t="s">
        <v>71</v>
      </c>
      <c r="G11" s="12">
        <v>42</v>
      </c>
      <c r="H11" s="12" t="s">
        <v>65</v>
      </c>
      <c r="I11" s="12" t="s">
        <v>21</v>
      </c>
      <c r="J11" s="13">
        <f t="shared" si="0"/>
        <v>0.2172222222222222</v>
      </c>
      <c r="K11" s="6">
        <v>0.034768518518518525</v>
      </c>
      <c r="L11" s="13">
        <f t="shared" si="1"/>
        <v>0.006560097833682741</v>
      </c>
      <c r="M11" s="7">
        <v>0.056296296296296296</v>
      </c>
      <c r="N11" s="13">
        <f t="shared" si="2"/>
        <v>0.02152777777777777</v>
      </c>
      <c r="O11" s="13">
        <f t="shared" si="3"/>
        <v>0.006727430555555553</v>
      </c>
      <c r="P11" s="13">
        <f t="shared" si="4"/>
        <v>0.006623093681917211</v>
      </c>
      <c r="Q11" s="7">
        <v>0.09216435185185184</v>
      </c>
      <c r="R11" s="13">
        <f t="shared" si="5"/>
        <v>0.03586805555555555</v>
      </c>
      <c r="S11" s="13">
        <f t="shared" si="6"/>
        <v>0.006767557651991613</v>
      </c>
      <c r="T11" s="13">
        <f t="shared" si="7"/>
        <v>0.006678576221148684</v>
      </c>
      <c r="U11" s="7">
        <v>0.11458333333333333</v>
      </c>
      <c r="V11" s="13">
        <f t="shared" si="8"/>
        <v>0.022418981481481484</v>
      </c>
      <c r="W11" s="13">
        <f t="shared" si="9"/>
        <v>0.007005931712962964</v>
      </c>
      <c r="X11" s="13">
        <f t="shared" si="10"/>
        <v>0.006740196078431372</v>
      </c>
      <c r="Y11" s="6">
        <v>0.15337962962962962</v>
      </c>
      <c r="Z11" s="13">
        <f t="shared" si="11"/>
        <v>0.03879629629629629</v>
      </c>
      <c r="AA11" s="13">
        <f t="shared" si="12"/>
        <v>0.007320055904961564</v>
      </c>
      <c r="AB11" s="13">
        <f t="shared" si="13"/>
        <v>0.006878010297292808</v>
      </c>
      <c r="AC11" s="7">
        <v>0.17768518518518517</v>
      </c>
      <c r="AD11" s="13">
        <f t="shared" si="14"/>
        <v>0.024305555555555552</v>
      </c>
      <c r="AE11" s="13">
        <f t="shared" si="15"/>
        <v>0.00759548611111111</v>
      </c>
      <c r="AF11" s="13">
        <f t="shared" si="16"/>
        <v>0.0069680464778503984</v>
      </c>
      <c r="AG11" s="7">
        <v>0.2172222222222222</v>
      </c>
      <c r="AH11" s="13">
        <f t="shared" si="17"/>
        <v>0.03953703703703704</v>
      </c>
      <c r="AI11" s="13">
        <f t="shared" si="18"/>
        <v>0.007459818308874913</v>
      </c>
      <c r="AJ11" s="13">
        <f t="shared" si="19"/>
        <v>0.006962250712250712</v>
      </c>
      <c r="AK11" s="11">
        <v>1</v>
      </c>
      <c r="AL11" s="11" t="s">
        <v>156</v>
      </c>
      <c r="AM11" s="13"/>
      <c r="AN11" s="13"/>
      <c r="AO11" s="13"/>
    </row>
    <row r="12" spans="1:41" s="9" customFormat="1" ht="12.75">
      <c r="A12" s="9">
        <f t="shared" si="20"/>
        <v>7</v>
      </c>
      <c r="B12" s="11">
        <v>21</v>
      </c>
      <c r="C12" s="10" t="s">
        <v>51</v>
      </c>
      <c r="D12" s="10" t="s">
        <v>90</v>
      </c>
      <c r="E12" s="10" t="s">
        <v>24</v>
      </c>
      <c r="F12" s="18" t="s">
        <v>71</v>
      </c>
      <c r="G12" s="12">
        <v>21</v>
      </c>
      <c r="H12" s="11" t="s">
        <v>169</v>
      </c>
      <c r="I12" s="12" t="s">
        <v>18</v>
      </c>
      <c r="J12" s="13">
        <f t="shared" si="0"/>
        <v>0.22438657407407406</v>
      </c>
      <c r="K12" s="6">
        <v>0.03498842592592593</v>
      </c>
      <c r="L12" s="13">
        <f t="shared" si="1"/>
        <v>0.006601589797344516</v>
      </c>
      <c r="M12" s="6">
        <v>0.056921296296296296</v>
      </c>
      <c r="N12" s="13">
        <f t="shared" si="2"/>
        <v>0.021932870370370366</v>
      </c>
      <c r="O12" s="13">
        <f t="shared" si="3"/>
        <v>0.0068540219907407395</v>
      </c>
      <c r="P12" s="13">
        <f t="shared" si="4"/>
        <v>0.006696623093681917</v>
      </c>
      <c r="Q12" s="6">
        <v>0.09216435185185184</v>
      </c>
      <c r="R12" s="13">
        <f t="shared" si="5"/>
        <v>0.03524305555555555</v>
      </c>
      <c r="S12" s="13">
        <f t="shared" si="6"/>
        <v>0.006649633123689726</v>
      </c>
      <c r="T12" s="13">
        <f t="shared" si="7"/>
        <v>0.006678576221148684</v>
      </c>
      <c r="U12" s="6">
        <v>0.11446759259259259</v>
      </c>
      <c r="V12" s="13">
        <f t="shared" si="8"/>
        <v>0.02230324074074075</v>
      </c>
      <c r="W12" s="13">
        <f t="shared" si="9"/>
        <v>0.006969762731481484</v>
      </c>
      <c r="X12" s="13">
        <f t="shared" si="10"/>
        <v>0.00673338779956427</v>
      </c>
      <c r="Y12" s="6">
        <v>0.15296296296296297</v>
      </c>
      <c r="Z12" s="13">
        <f t="shared" si="11"/>
        <v>0.038495370370370374</v>
      </c>
      <c r="AA12" s="13">
        <f t="shared" si="12"/>
        <v>0.007263277428371769</v>
      </c>
      <c r="AB12" s="13">
        <f t="shared" si="13"/>
        <v>0.006859325693406411</v>
      </c>
      <c r="AC12" s="6">
        <v>0.17627314814814812</v>
      </c>
      <c r="AD12" s="13">
        <f t="shared" si="14"/>
        <v>0.023310185185185156</v>
      </c>
      <c r="AE12" s="13">
        <f t="shared" si="15"/>
        <v>0.007284432870370361</v>
      </c>
      <c r="AF12" s="13">
        <f t="shared" si="16"/>
        <v>0.006912672476397965</v>
      </c>
      <c r="AG12" s="6">
        <v>0.22438657407407406</v>
      </c>
      <c r="AH12" s="13">
        <f t="shared" si="17"/>
        <v>0.048113425925925934</v>
      </c>
      <c r="AI12" s="13">
        <f t="shared" si="18"/>
        <v>0.009078004891684139</v>
      </c>
      <c r="AJ12" s="13">
        <f t="shared" si="19"/>
        <v>0.0071918773741690405</v>
      </c>
      <c r="AK12" s="11">
        <v>6</v>
      </c>
      <c r="AL12" s="11" t="s">
        <v>170</v>
      </c>
      <c r="AM12" s="16"/>
      <c r="AN12" s="13"/>
      <c r="AO12" s="13"/>
    </row>
    <row r="13" spans="1:41" s="9" customFormat="1" ht="12.75">
      <c r="A13" s="9">
        <f t="shared" si="20"/>
        <v>8</v>
      </c>
      <c r="B13" s="11">
        <v>61</v>
      </c>
      <c r="C13" s="18" t="s">
        <v>52</v>
      </c>
      <c r="D13" s="18" t="s">
        <v>147</v>
      </c>
      <c r="E13" s="9" t="s">
        <v>24</v>
      </c>
      <c r="F13" s="10" t="s">
        <v>71</v>
      </c>
      <c r="G13" s="12">
        <v>35</v>
      </c>
      <c r="H13" s="11" t="s">
        <v>162</v>
      </c>
      <c r="I13" s="14" t="s">
        <v>18</v>
      </c>
      <c r="J13" s="13">
        <f t="shared" si="0"/>
        <v>0.22974537037037038</v>
      </c>
      <c r="K13" s="6">
        <v>0.03277777777777778</v>
      </c>
      <c r="L13" s="13">
        <f t="shared" si="1"/>
        <v>0.006184486373165619</v>
      </c>
      <c r="M13" s="7">
        <v>0.055393518518518516</v>
      </c>
      <c r="N13" s="13">
        <f t="shared" si="2"/>
        <v>0.022615740740740735</v>
      </c>
      <c r="O13" s="13">
        <f t="shared" si="3"/>
        <v>0.007067418981481479</v>
      </c>
      <c r="P13" s="13">
        <f t="shared" si="4"/>
        <v>0.006516884531590414</v>
      </c>
      <c r="Q13" s="7">
        <v>0.09277777777777778</v>
      </c>
      <c r="R13" s="13">
        <f t="shared" si="5"/>
        <v>0.03738425925925926</v>
      </c>
      <c r="S13" s="13">
        <f t="shared" si="6"/>
        <v>0.007053633822501748</v>
      </c>
      <c r="T13" s="13">
        <f t="shared" si="7"/>
        <v>0.006723027375201288</v>
      </c>
      <c r="U13" s="7">
        <v>0.1168287037037037</v>
      </c>
      <c r="V13" s="13">
        <f t="shared" si="8"/>
        <v>0.02405092592592592</v>
      </c>
      <c r="W13" s="13">
        <f t="shared" si="9"/>
        <v>0.00751591435185185</v>
      </c>
      <c r="X13" s="13">
        <f t="shared" si="10"/>
        <v>0.006872276688453159</v>
      </c>
      <c r="Y13" s="6">
        <v>0.1570138888888889</v>
      </c>
      <c r="Z13" s="13">
        <f t="shared" si="11"/>
        <v>0.0401851851851852</v>
      </c>
      <c r="AA13" s="13">
        <f t="shared" si="12"/>
        <v>0.007582110412299095</v>
      </c>
      <c r="AB13" s="13">
        <f t="shared" si="13"/>
        <v>0.007040981564524165</v>
      </c>
      <c r="AC13" s="7">
        <v>0.18328703703703705</v>
      </c>
      <c r="AD13" s="13">
        <f t="shared" si="14"/>
        <v>0.026273148148148157</v>
      </c>
      <c r="AE13" s="13">
        <f t="shared" si="15"/>
        <v>0.008210358796296299</v>
      </c>
      <c r="AF13" s="13">
        <f t="shared" si="16"/>
        <v>0.007187726942628904</v>
      </c>
      <c r="AG13" s="7">
        <v>0.22974537037037038</v>
      </c>
      <c r="AH13" s="13">
        <f t="shared" si="17"/>
        <v>0.046458333333333324</v>
      </c>
      <c r="AI13" s="13">
        <f t="shared" si="18"/>
        <v>0.00876572327044025</v>
      </c>
      <c r="AJ13" s="13">
        <f t="shared" si="19"/>
        <v>0.007363633665716999</v>
      </c>
      <c r="AK13" s="11">
        <v>7</v>
      </c>
      <c r="AL13" s="11"/>
      <c r="AM13" s="13"/>
      <c r="AN13" s="13"/>
      <c r="AO13" s="13"/>
    </row>
    <row r="14" spans="1:41" s="9" customFormat="1" ht="12.75">
      <c r="A14" s="9">
        <f t="shared" si="20"/>
        <v>9</v>
      </c>
      <c r="B14" s="11">
        <v>44</v>
      </c>
      <c r="C14" s="18" t="s">
        <v>56</v>
      </c>
      <c r="D14" s="18" t="s">
        <v>109</v>
      </c>
      <c r="E14" s="18" t="s">
        <v>25</v>
      </c>
      <c r="F14" s="10" t="s">
        <v>71</v>
      </c>
      <c r="G14" s="12">
        <v>44</v>
      </c>
      <c r="H14" s="12" t="s">
        <v>65</v>
      </c>
      <c r="I14" s="12" t="s">
        <v>21</v>
      </c>
      <c r="J14" s="13">
        <f t="shared" si="0"/>
        <v>0.23313657407407407</v>
      </c>
      <c r="K14" s="6">
        <v>0.03967592592592593</v>
      </c>
      <c r="L14" s="13">
        <f t="shared" si="1"/>
        <v>0.0074860237596086655</v>
      </c>
      <c r="M14" s="6">
        <v>0.06221064814814815</v>
      </c>
      <c r="N14" s="13">
        <f t="shared" si="2"/>
        <v>0.02253472222222222</v>
      </c>
      <c r="O14" s="13">
        <f t="shared" si="3"/>
        <v>0.007042100694444444</v>
      </c>
      <c r="P14" s="13">
        <f t="shared" si="4"/>
        <v>0.007318899782135076</v>
      </c>
      <c r="Q14" s="6">
        <v>0.09995370370370371</v>
      </c>
      <c r="R14" s="13">
        <f t="shared" si="5"/>
        <v>0.037743055555555564</v>
      </c>
      <c r="S14" s="13">
        <f t="shared" si="6"/>
        <v>0.007121331236897277</v>
      </c>
      <c r="T14" s="13">
        <f t="shared" si="7"/>
        <v>0.007243022007514761</v>
      </c>
      <c r="U14" s="6">
        <v>0.12291666666666667</v>
      </c>
      <c r="V14" s="13">
        <f t="shared" si="8"/>
        <v>0.022962962962962963</v>
      </c>
      <c r="W14" s="13">
        <f t="shared" si="9"/>
        <v>0.007175925925925926</v>
      </c>
      <c r="X14" s="13">
        <f t="shared" si="10"/>
        <v>0.007230392156862745</v>
      </c>
      <c r="Y14" s="6">
        <v>0.16186342592592592</v>
      </c>
      <c r="Z14" s="13">
        <f t="shared" si="11"/>
        <v>0.03894675925925925</v>
      </c>
      <c r="AA14" s="13">
        <f t="shared" si="12"/>
        <v>0.007348445143256463</v>
      </c>
      <c r="AB14" s="13">
        <f t="shared" si="13"/>
        <v>0.007258449593090848</v>
      </c>
      <c r="AC14" s="6">
        <v>0.18622685185185184</v>
      </c>
      <c r="AD14" s="13">
        <f t="shared" si="14"/>
        <v>0.024363425925925913</v>
      </c>
      <c r="AE14" s="13">
        <f t="shared" si="15"/>
        <v>0.007613570601851848</v>
      </c>
      <c r="AF14" s="13">
        <f t="shared" si="16"/>
        <v>0.007303013798111837</v>
      </c>
      <c r="AG14" s="6">
        <v>0.23313657407407407</v>
      </c>
      <c r="AH14" s="13">
        <f t="shared" si="17"/>
        <v>0.04690972222222223</v>
      </c>
      <c r="AI14" s="13">
        <f t="shared" si="18"/>
        <v>0.008850890985324949</v>
      </c>
      <c r="AJ14" s="13">
        <f t="shared" si="19"/>
        <v>0.007472326092117758</v>
      </c>
      <c r="AK14" s="11">
        <v>2</v>
      </c>
      <c r="AL14" s="11" t="s">
        <v>157</v>
      </c>
      <c r="AM14" s="16"/>
      <c r="AN14" s="13"/>
      <c r="AO14" s="13"/>
    </row>
    <row r="15" spans="1:41" s="9" customFormat="1" ht="12.75">
      <c r="A15" s="9">
        <f t="shared" si="20"/>
        <v>10</v>
      </c>
      <c r="B15" s="11">
        <v>14</v>
      </c>
      <c r="C15" s="10" t="s">
        <v>88</v>
      </c>
      <c r="D15" s="18" t="s">
        <v>89</v>
      </c>
      <c r="E15" s="18" t="s">
        <v>25</v>
      </c>
      <c r="F15" s="9" t="s">
        <v>71</v>
      </c>
      <c r="G15" s="12">
        <v>36</v>
      </c>
      <c r="H15" s="11" t="s">
        <v>162</v>
      </c>
      <c r="I15" s="12" t="s">
        <v>21</v>
      </c>
      <c r="J15" s="13">
        <f t="shared" si="0"/>
        <v>0.23346064814814815</v>
      </c>
      <c r="K15" s="6">
        <v>0.03738425925925926</v>
      </c>
      <c r="L15" s="13">
        <f t="shared" si="1"/>
        <v>0.007053633822501748</v>
      </c>
      <c r="M15" s="7">
        <v>0.06165509259259259</v>
      </c>
      <c r="N15" s="13">
        <f t="shared" si="2"/>
        <v>0.024270833333333325</v>
      </c>
      <c r="O15" s="13">
        <f t="shared" si="3"/>
        <v>0.007584635416666664</v>
      </c>
      <c r="P15" s="13">
        <f t="shared" si="4"/>
        <v>0.007253540305010893</v>
      </c>
      <c r="Q15" s="7">
        <v>0.10069444444444443</v>
      </c>
      <c r="R15" s="13">
        <f t="shared" si="5"/>
        <v>0.039039351851851846</v>
      </c>
      <c r="S15" s="13">
        <f t="shared" si="6"/>
        <v>0.007365915443745631</v>
      </c>
      <c r="T15" s="13">
        <f t="shared" si="7"/>
        <v>0.007296698872785828</v>
      </c>
      <c r="U15" s="7">
        <v>0.125</v>
      </c>
      <c r="V15" s="13">
        <f t="shared" si="8"/>
        <v>0.024305555555555566</v>
      </c>
      <c r="W15" s="13">
        <f t="shared" si="9"/>
        <v>0.0075954861111111145</v>
      </c>
      <c r="X15" s="13">
        <f t="shared" si="10"/>
        <v>0.007352941176470588</v>
      </c>
      <c r="Y15" s="6">
        <v>0.1693287037037037</v>
      </c>
      <c r="Z15" s="13">
        <f t="shared" si="11"/>
        <v>0.044328703703703703</v>
      </c>
      <c r="AA15" s="13">
        <f t="shared" si="12"/>
        <v>0.008363906359189379</v>
      </c>
      <c r="AB15" s="13">
        <f t="shared" si="13"/>
        <v>0.007593215412722139</v>
      </c>
      <c r="AC15" s="7">
        <v>0.19444444444444445</v>
      </c>
      <c r="AD15" s="13">
        <f t="shared" si="14"/>
        <v>0.025115740740740744</v>
      </c>
      <c r="AE15" s="13">
        <f t="shared" si="15"/>
        <v>0.007848668981481483</v>
      </c>
      <c r="AF15" s="13">
        <f t="shared" si="16"/>
        <v>0.007625272331154684</v>
      </c>
      <c r="AG15" s="7">
        <v>0.23346064814814815</v>
      </c>
      <c r="AH15" s="13">
        <f t="shared" si="17"/>
        <v>0.039016203703703706</v>
      </c>
      <c r="AI15" s="13">
        <f t="shared" si="18"/>
        <v>0.007361547868623341</v>
      </c>
      <c r="AJ15" s="13">
        <f t="shared" si="19"/>
        <v>0.0074827130816714155</v>
      </c>
      <c r="AK15" s="11">
        <v>3</v>
      </c>
      <c r="AL15" s="11" t="s">
        <v>158</v>
      </c>
      <c r="AM15" s="13"/>
      <c r="AN15" s="13"/>
      <c r="AO15" s="13"/>
    </row>
    <row r="16" spans="1:41" s="9" customFormat="1" ht="12.75">
      <c r="A16" s="9">
        <f t="shared" si="20"/>
        <v>11</v>
      </c>
      <c r="B16" s="11">
        <v>48</v>
      </c>
      <c r="C16" s="18" t="s">
        <v>29</v>
      </c>
      <c r="D16" s="10" t="s">
        <v>28</v>
      </c>
      <c r="E16" s="10" t="s">
        <v>24</v>
      </c>
      <c r="F16" s="9" t="s">
        <v>71</v>
      </c>
      <c r="G16" s="12">
        <v>48</v>
      </c>
      <c r="H16" s="12" t="s">
        <v>65</v>
      </c>
      <c r="I16" s="12" t="s">
        <v>18</v>
      </c>
      <c r="J16" s="13">
        <f t="shared" si="0"/>
        <v>0.2358449074074074</v>
      </c>
      <c r="K16" s="6">
        <v>0.03888888888888889</v>
      </c>
      <c r="L16" s="13">
        <f t="shared" si="1"/>
        <v>0.007337526205450734</v>
      </c>
      <c r="M16" s="7">
        <v>0.0625462962962963</v>
      </c>
      <c r="N16" s="13">
        <f t="shared" si="2"/>
        <v>0.023657407407407405</v>
      </c>
      <c r="O16" s="13">
        <f t="shared" si="3"/>
        <v>0.007392939814814814</v>
      </c>
      <c r="P16" s="13">
        <f t="shared" si="4"/>
        <v>0.00735838779956427</v>
      </c>
      <c r="Q16" s="7">
        <v>0.10114583333333334</v>
      </c>
      <c r="R16" s="13">
        <f t="shared" si="5"/>
        <v>0.03859953703703704</v>
      </c>
      <c r="S16" s="13">
        <f t="shared" si="6"/>
        <v>0.007282931516422084</v>
      </c>
      <c r="T16" s="13">
        <f t="shared" si="7"/>
        <v>0.007329408212560387</v>
      </c>
      <c r="U16" s="7">
        <v>0.1262037037037037</v>
      </c>
      <c r="V16" s="13">
        <f t="shared" si="8"/>
        <v>0.02505787037037037</v>
      </c>
      <c r="W16" s="13">
        <f t="shared" si="9"/>
        <v>0.00783058449074074</v>
      </c>
      <c r="X16" s="13">
        <f t="shared" si="10"/>
        <v>0.007423747276688453</v>
      </c>
      <c r="Y16" s="6">
        <v>0.16550925925925927</v>
      </c>
      <c r="Z16" s="13">
        <f t="shared" si="11"/>
        <v>0.039305555555555566</v>
      </c>
      <c r="AA16" s="13">
        <f t="shared" si="12"/>
        <v>0.007416142557651994</v>
      </c>
      <c r="AB16" s="13">
        <f t="shared" si="13"/>
        <v>0.007421939877096828</v>
      </c>
      <c r="AC16" s="7">
        <v>0.19247685185185184</v>
      </c>
      <c r="AD16" s="13">
        <f t="shared" si="14"/>
        <v>0.02696759259259257</v>
      </c>
      <c r="AE16" s="13">
        <f t="shared" si="15"/>
        <v>0.008427372685185178</v>
      </c>
      <c r="AF16" s="13">
        <f t="shared" si="16"/>
        <v>0.007548111837327523</v>
      </c>
      <c r="AG16" s="7">
        <v>0.2358449074074074</v>
      </c>
      <c r="AH16" s="13">
        <f t="shared" si="17"/>
        <v>0.04336805555555556</v>
      </c>
      <c r="AI16" s="13">
        <f t="shared" si="18"/>
        <v>0.008182651991614257</v>
      </c>
      <c r="AJ16" s="13">
        <f t="shared" si="19"/>
        <v>0.0075591316476733145</v>
      </c>
      <c r="AK16" s="11">
        <v>8</v>
      </c>
      <c r="AL16" s="11" t="s">
        <v>170</v>
      </c>
      <c r="AM16" s="13"/>
      <c r="AN16" s="13"/>
      <c r="AO16" s="13"/>
    </row>
    <row r="17" spans="1:41" s="9" customFormat="1" ht="12.75">
      <c r="A17" s="9">
        <f t="shared" si="20"/>
        <v>12</v>
      </c>
      <c r="B17" s="11">
        <v>58</v>
      </c>
      <c r="C17" s="18" t="s">
        <v>143</v>
      </c>
      <c r="D17" s="18" t="s">
        <v>144</v>
      </c>
      <c r="E17" s="10" t="s">
        <v>54</v>
      </c>
      <c r="F17" s="10" t="s">
        <v>71</v>
      </c>
      <c r="G17" s="12">
        <v>38</v>
      </c>
      <c r="H17" s="11" t="s">
        <v>162</v>
      </c>
      <c r="I17" s="14" t="s">
        <v>18</v>
      </c>
      <c r="J17" s="13">
        <f t="shared" si="0"/>
        <v>0.24189814814814814</v>
      </c>
      <c r="K17" s="6">
        <v>0.03738425925925926</v>
      </c>
      <c r="L17" s="13">
        <f t="shared" si="1"/>
        <v>0.007053633822501748</v>
      </c>
      <c r="M17" s="7">
        <v>0.0615625</v>
      </c>
      <c r="N17" s="13">
        <f t="shared" si="2"/>
        <v>0.024178240740740736</v>
      </c>
      <c r="O17" s="13">
        <f t="shared" si="3"/>
        <v>0.00755570023148148</v>
      </c>
      <c r="P17" s="13">
        <f t="shared" si="4"/>
        <v>0.007242647058823529</v>
      </c>
      <c r="Q17" s="7">
        <v>0.10069444444444443</v>
      </c>
      <c r="R17" s="13">
        <f t="shared" si="5"/>
        <v>0.039131944444444434</v>
      </c>
      <c r="S17" s="13">
        <f t="shared" si="6"/>
        <v>0.007383385744234799</v>
      </c>
      <c r="T17" s="13">
        <f t="shared" si="7"/>
        <v>0.007296698872785828</v>
      </c>
      <c r="U17" s="7">
        <v>0.12534722222222222</v>
      </c>
      <c r="V17" s="13">
        <f t="shared" si="8"/>
        <v>0.024652777777777787</v>
      </c>
      <c r="W17" s="13">
        <f t="shared" si="9"/>
        <v>0.0077039930555555585</v>
      </c>
      <c r="X17" s="13">
        <f t="shared" si="10"/>
        <v>0.007373366013071895</v>
      </c>
      <c r="Y17" s="6">
        <v>0.1693287037037037</v>
      </c>
      <c r="Z17" s="13">
        <f t="shared" si="11"/>
        <v>0.04398148148148148</v>
      </c>
      <c r="AA17" s="13">
        <f t="shared" si="12"/>
        <v>0.008298392732354998</v>
      </c>
      <c r="AB17" s="13">
        <f t="shared" si="13"/>
        <v>0.007593215412722139</v>
      </c>
      <c r="AC17" s="7">
        <v>0.19480324074074074</v>
      </c>
      <c r="AD17" s="13">
        <f t="shared" si="14"/>
        <v>0.02547453703703703</v>
      </c>
      <c r="AE17" s="13">
        <f t="shared" si="15"/>
        <v>0.007960792824074072</v>
      </c>
      <c r="AF17" s="13">
        <f t="shared" si="16"/>
        <v>0.007639342774146696</v>
      </c>
      <c r="AG17" s="7">
        <v>0.24189814814814814</v>
      </c>
      <c r="AH17" s="13">
        <f t="shared" si="17"/>
        <v>0.047094907407407405</v>
      </c>
      <c r="AI17" s="13">
        <f t="shared" si="18"/>
        <v>0.008885831586303284</v>
      </c>
      <c r="AJ17" s="13">
        <f t="shared" si="19"/>
        <v>0.007753145773979107</v>
      </c>
      <c r="AK17" s="11">
        <v>9</v>
      </c>
      <c r="AL17" s="11"/>
      <c r="AM17" s="21"/>
      <c r="AN17" s="13"/>
      <c r="AO17" s="13"/>
    </row>
    <row r="18" spans="1:41" s="9" customFormat="1" ht="12.75">
      <c r="A18" s="9">
        <f t="shared" si="20"/>
        <v>13</v>
      </c>
      <c r="B18" s="11">
        <v>19</v>
      </c>
      <c r="C18" s="10" t="s">
        <v>121</v>
      </c>
      <c r="D18" s="18" t="s">
        <v>122</v>
      </c>
      <c r="E18" s="9" t="s">
        <v>54</v>
      </c>
      <c r="F18" s="10" t="s">
        <v>71</v>
      </c>
      <c r="G18" s="12">
        <v>51</v>
      </c>
      <c r="H18" s="12" t="s">
        <v>64</v>
      </c>
      <c r="I18" s="12" t="s">
        <v>18</v>
      </c>
      <c r="J18" s="13">
        <f t="shared" si="0"/>
        <v>0.2422453703703704</v>
      </c>
      <c r="K18" s="6">
        <v>0.03738425925925926</v>
      </c>
      <c r="L18" s="13">
        <f t="shared" si="1"/>
        <v>0.007053633822501748</v>
      </c>
      <c r="M18" s="6">
        <v>0.06160879629629629</v>
      </c>
      <c r="N18" s="13">
        <f t="shared" si="2"/>
        <v>0.02422453703703703</v>
      </c>
      <c r="O18" s="13">
        <f t="shared" si="3"/>
        <v>0.007570167824074072</v>
      </c>
      <c r="P18" s="13">
        <f t="shared" si="4"/>
        <v>0.007248093681917211</v>
      </c>
      <c r="Q18" s="6">
        <v>0.10069444444444443</v>
      </c>
      <c r="R18" s="13">
        <f t="shared" si="5"/>
        <v>0.03908564814814814</v>
      </c>
      <c r="S18" s="13">
        <f t="shared" si="6"/>
        <v>0.0073746505939902155</v>
      </c>
      <c r="T18" s="13">
        <f t="shared" si="7"/>
        <v>0.007296698872785828</v>
      </c>
      <c r="U18" s="6">
        <v>0.12534722222222222</v>
      </c>
      <c r="V18" s="13">
        <f t="shared" si="8"/>
        <v>0.024652777777777787</v>
      </c>
      <c r="W18" s="13">
        <f t="shared" si="9"/>
        <v>0.0077039930555555585</v>
      </c>
      <c r="X18" s="13">
        <f t="shared" si="10"/>
        <v>0.007373366013071895</v>
      </c>
      <c r="Y18" s="6">
        <v>0.1693287037037037</v>
      </c>
      <c r="Z18" s="13">
        <f t="shared" si="11"/>
        <v>0.04398148148148148</v>
      </c>
      <c r="AA18" s="13">
        <f t="shared" si="12"/>
        <v>0.008298392732354998</v>
      </c>
      <c r="AB18" s="13">
        <f t="shared" si="13"/>
        <v>0.007593215412722139</v>
      </c>
      <c r="AC18" s="6">
        <v>0.1949652777777778</v>
      </c>
      <c r="AD18" s="13">
        <f t="shared" si="14"/>
        <v>0.025636574074074103</v>
      </c>
      <c r="AE18" s="13">
        <f t="shared" si="15"/>
        <v>0.008011429398148157</v>
      </c>
      <c r="AF18" s="13">
        <f t="shared" si="16"/>
        <v>0.007645697167755992</v>
      </c>
      <c r="AG18" s="6">
        <v>0.2422453703703704</v>
      </c>
      <c r="AH18" s="13">
        <f t="shared" si="17"/>
        <v>0.04728009259259258</v>
      </c>
      <c r="AI18" s="13">
        <f t="shared" si="18"/>
        <v>0.00892077218728162</v>
      </c>
      <c r="AJ18" s="13">
        <f t="shared" si="19"/>
        <v>0.007764274691358025</v>
      </c>
      <c r="AK18" s="11">
        <v>10</v>
      </c>
      <c r="AL18" s="11" t="s">
        <v>170</v>
      </c>
      <c r="AM18" s="11"/>
      <c r="AN18" s="13"/>
      <c r="AO18" s="13"/>
    </row>
    <row r="19" spans="1:41" s="9" customFormat="1" ht="12.75">
      <c r="A19" s="9">
        <f t="shared" si="20"/>
        <v>14</v>
      </c>
      <c r="B19" s="11">
        <v>10</v>
      </c>
      <c r="C19" s="10" t="s">
        <v>38</v>
      </c>
      <c r="D19" s="10" t="s">
        <v>37</v>
      </c>
      <c r="E19" s="10" t="s">
        <v>24</v>
      </c>
      <c r="F19" s="10" t="s">
        <v>71</v>
      </c>
      <c r="G19" s="12">
        <v>21</v>
      </c>
      <c r="H19" s="11" t="s">
        <v>169</v>
      </c>
      <c r="I19" s="12" t="s">
        <v>18</v>
      </c>
      <c r="J19" s="13">
        <f t="shared" si="0"/>
        <v>0.24252314814814815</v>
      </c>
      <c r="K19" s="6">
        <v>0.03498842592592593</v>
      </c>
      <c r="L19" s="13">
        <f t="shared" si="1"/>
        <v>0.006601589797344516</v>
      </c>
      <c r="M19" s="7">
        <v>0.05726851851851852</v>
      </c>
      <c r="N19" s="13">
        <f t="shared" si="2"/>
        <v>0.022280092592592587</v>
      </c>
      <c r="O19" s="13">
        <f t="shared" si="3"/>
        <v>0.006962528935185184</v>
      </c>
      <c r="P19" s="13">
        <f t="shared" si="4"/>
        <v>0.006737472766884531</v>
      </c>
      <c r="Q19" s="7">
        <v>0.09599537037037037</v>
      </c>
      <c r="R19" s="13">
        <f t="shared" si="5"/>
        <v>0.03872685185185185</v>
      </c>
      <c r="S19" s="13">
        <f t="shared" si="6"/>
        <v>0.0073069531795946895</v>
      </c>
      <c r="T19" s="13">
        <f t="shared" si="7"/>
        <v>0.00695618625872249</v>
      </c>
      <c r="U19" s="7">
        <v>0.12074074074074075</v>
      </c>
      <c r="V19" s="13">
        <f t="shared" si="8"/>
        <v>0.024745370370370376</v>
      </c>
      <c r="W19" s="13">
        <f t="shared" si="9"/>
        <v>0.0077329282407407425</v>
      </c>
      <c r="X19" s="13">
        <f t="shared" si="10"/>
        <v>0.00710239651416122</v>
      </c>
      <c r="Y19" s="6">
        <v>0.16550925925925927</v>
      </c>
      <c r="Z19" s="13">
        <f t="shared" si="11"/>
        <v>0.04476851851851853</v>
      </c>
      <c r="AA19" s="13">
        <f t="shared" si="12"/>
        <v>0.00844689028651293</v>
      </c>
      <c r="AB19" s="13">
        <f t="shared" si="13"/>
        <v>0.007421939877096828</v>
      </c>
      <c r="AC19" s="7">
        <v>0.19479166666666667</v>
      </c>
      <c r="AD19" s="13">
        <f t="shared" si="14"/>
        <v>0.029282407407407396</v>
      </c>
      <c r="AE19" s="13">
        <f t="shared" si="15"/>
        <v>0.009150752314814811</v>
      </c>
      <c r="AF19" s="13">
        <f t="shared" si="16"/>
        <v>0.007638888888888889</v>
      </c>
      <c r="AG19" s="7">
        <v>0.24252314814814815</v>
      </c>
      <c r="AH19" s="13">
        <f t="shared" si="17"/>
        <v>0.047731481481481486</v>
      </c>
      <c r="AI19" s="13">
        <f t="shared" si="18"/>
        <v>0.009005939902166318</v>
      </c>
      <c r="AJ19" s="13">
        <f t="shared" si="19"/>
        <v>0.007773177825261159</v>
      </c>
      <c r="AK19" s="11">
        <v>11</v>
      </c>
      <c r="AL19" s="11"/>
      <c r="AM19" s="13"/>
      <c r="AN19" s="13"/>
      <c r="AO19" s="13"/>
    </row>
    <row r="20" spans="1:41" s="9" customFormat="1" ht="12.75">
      <c r="A20" s="9">
        <f t="shared" si="20"/>
        <v>15</v>
      </c>
      <c r="B20" s="11">
        <v>41</v>
      </c>
      <c r="C20" s="10" t="s">
        <v>72</v>
      </c>
      <c r="D20" s="10" t="s">
        <v>105</v>
      </c>
      <c r="E20" s="10" t="s">
        <v>24</v>
      </c>
      <c r="F20" s="10" t="s">
        <v>71</v>
      </c>
      <c r="G20" s="12">
        <v>41</v>
      </c>
      <c r="H20" s="12" t="s">
        <v>65</v>
      </c>
      <c r="I20" s="12" t="s">
        <v>18</v>
      </c>
      <c r="J20" s="13">
        <f t="shared" si="0"/>
        <v>0.24252314814814815</v>
      </c>
      <c r="K20" s="6">
        <v>0.03854166666666667</v>
      </c>
      <c r="L20" s="13">
        <f t="shared" si="1"/>
        <v>0.007272012578616353</v>
      </c>
      <c r="M20" s="6">
        <v>0.060960648148148146</v>
      </c>
      <c r="N20" s="13">
        <f t="shared" si="2"/>
        <v>0.022418981481481477</v>
      </c>
      <c r="O20" s="13">
        <f t="shared" si="3"/>
        <v>0.007005931712962961</v>
      </c>
      <c r="P20" s="13">
        <f t="shared" si="4"/>
        <v>0.007171840958605664</v>
      </c>
      <c r="Q20" s="6">
        <v>0.098125</v>
      </c>
      <c r="R20" s="13">
        <f t="shared" si="5"/>
        <v>0.03716435185185186</v>
      </c>
      <c r="S20" s="13">
        <f t="shared" si="6"/>
        <v>0.0070121418588399735</v>
      </c>
      <c r="T20" s="13">
        <f t="shared" si="7"/>
        <v>0.007110507246376812</v>
      </c>
      <c r="U20" s="6">
        <v>0.12291666666666667</v>
      </c>
      <c r="V20" s="13">
        <f t="shared" si="8"/>
        <v>0.02479166666666667</v>
      </c>
      <c r="W20" s="13">
        <f t="shared" si="9"/>
        <v>0.007747395833333334</v>
      </c>
      <c r="X20" s="13">
        <f t="shared" si="10"/>
        <v>0.007230392156862745</v>
      </c>
      <c r="Y20" s="6">
        <v>0.1652662037037037</v>
      </c>
      <c r="Z20" s="13">
        <f t="shared" si="11"/>
        <v>0.04234953703703703</v>
      </c>
      <c r="AA20" s="13">
        <f t="shared" si="12"/>
        <v>0.007990478686233402</v>
      </c>
      <c r="AB20" s="13">
        <f t="shared" si="13"/>
        <v>0.007411040524829763</v>
      </c>
      <c r="AC20" s="6">
        <v>0.1946064814814815</v>
      </c>
      <c r="AD20" s="13">
        <f t="shared" si="14"/>
        <v>0.029340277777777785</v>
      </c>
      <c r="AE20" s="13">
        <f t="shared" si="15"/>
        <v>0.009168836805555558</v>
      </c>
      <c r="AF20" s="13">
        <f t="shared" si="16"/>
        <v>0.0076316267247639805</v>
      </c>
      <c r="AG20" s="6">
        <v>0.24252314814814815</v>
      </c>
      <c r="AH20" s="13">
        <f t="shared" si="17"/>
        <v>0.04791666666666666</v>
      </c>
      <c r="AI20" s="13">
        <f t="shared" si="18"/>
        <v>0.009040880503144654</v>
      </c>
      <c r="AJ20" s="13">
        <f t="shared" si="19"/>
        <v>0.007773177825261159</v>
      </c>
      <c r="AK20" s="11">
        <v>12</v>
      </c>
      <c r="AL20" s="11"/>
      <c r="AM20" s="21"/>
      <c r="AN20" s="13"/>
      <c r="AO20" s="13"/>
    </row>
    <row r="21" spans="1:41" s="9" customFormat="1" ht="12.75">
      <c r="A21" s="9">
        <f t="shared" si="20"/>
        <v>16</v>
      </c>
      <c r="B21" s="11">
        <v>54</v>
      </c>
      <c r="C21" s="18" t="s">
        <v>139</v>
      </c>
      <c r="D21" s="18" t="s">
        <v>140</v>
      </c>
      <c r="E21" s="18" t="s">
        <v>27</v>
      </c>
      <c r="F21" s="18" t="s">
        <v>71</v>
      </c>
      <c r="G21" s="12">
        <v>28</v>
      </c>
      <c r="H21" s="11" t="s">
        <v>169</v>
      </c>
      <c r="I21" s="12" t="s">
        <v>18</v>
      </c>
      <c r="J21" s="13">
        <f t="shared" si="0"/>
        <v>0.245162037037037</v>
      </c>
      <c r="K21" s="6">
        <v>0.03601851851851852</v>
      </c>
      <c r="L21" s="13">
        <f t="shared" si="1"/>
        <v>0.0067959468902865135</v>
      </c>
      <c r="M21" s="7">
        <v>0.05682870370370371</v>
      </c>
      <c r="N21" s="13">
        <f t="shared" si="2"/>
        <v>0.02081018518518519</v>
      </c>
      <c r="O21" s="13">
        <f t="shared" si="3"/>
        <v>0.006503182870370371</v>
      </c>
      <c r="P21" s="13">
        <f t="shared" si="4"/>
        <v>0.006685729847494554</v>
      </c>
      <c r="Q21" s="7">
        <v>0.09699074074074075</v>
      </c>
      <c r="R21" s="13">
        <f t="shared" si="5"/>
        <v>0.040162037037037045</v>
      </c>
      <c r="S21" s="13">
        <f t="shared" si="6"/>
        <v>0.007577742837176801</v>
      </c>
      <c r="T21" s="13">
        <f t="shared" si="7"/>
        <v>0.007028314546430489</v>
      </c>
      <c r="U21" s="7">
        <v>0.12164351851851851</v>
      </c>
      <c r="V21" s="13">
        <f t="shared" si="8"/>
        <v>0.02465277777777776</v>
      </c>
      <c r="W21" s="13">
        <f t="shared" si="9"/>
        <v>0.00770399305555555</v>
      </c>
      <c r="X21" s="13">
        <f t="shared" si="10"/>
        <v>0.007155501089324619</v>
      </c>
      <c r="Y21" s="6">
        <v>0.16695601851851852</v>
      </c>
      <c r="Z21" s="13">
        <f t="shared" si="11"/>
        <v>0.045312500000000006</v>
      </c>
      <c r="AA21" s="13">
        <f t="shared" si="12"/>
        <v>0.008549528301886794</v>
      </c>
      <c r="AB21" s="13">
        <f t="shared" si="13"/>
        <v>0.007486816973924597</v>
      </c>
      <c r="AC21" s="7">
        <v>0.19918981481481482</v>
      </c>
      <c r="AD21" s="13">
        <f t="shared" si="14"/>
        <v>0.0322337962962963</v>
      </c>
      <c r="AE21" s="13">
        <f t="shared" si="15"/>
        <v>0.010073061342592594</v>
      </c>
      <c r="AF21" s="13">
        <f t="shared" si="16"/>
        <v>0.007811365286855483</v>
      </c>
      <c r="AG21" s="7">
        <v>0.245162037037037</v>
      </c>
      <c r="AH21" s="13">
        <f t="shared" si="17"/>
        <v>0.04597222222222219</v>
      </c>
      <c r="AI21" s="13">
        <f t="shared" si="18"/>
        <v>0.008674004192872111</v>
      </c>
      <c r="AJ21" s="13">
        <f t="shared" si="19"/>
        <v>0.00785775759734093</v>
      </c>
      <c r="AK21" s="11">
        <v>13</v>
      </c>
      <c r="AL21" s="11"/>
      <c r="AM21" s="13"/>
      <c r="AN21" s="13"/>
      <c r="AO21" s="13"/>
    </row>
    <row r="22" spans="1:41" s="9" customFormat="1" ht="12.75">
      <c r="A22" s="9">
        <f t="shared" si="20"/>
        <v>17</v>
      </c>
      <c r="B22" s="11">
        <v>39</v>
      </c>
      <c r="C22" s="18" t="s">
        <v>72</v>
      </c>
      <c r="D22" s="10" t="s">
        <v>136</v>
      </c>
      <c r="E22" s="10" t="s">
        <v>24</v>
      </c>
      <c r="F22" s="10" t="s">
        <v>71</v>
      </c>
      <c r="G22" s="12">
        <v>43</v>
      </c>
      <c r="H22" s="12" t="s">
        <v>65</v>
      </c>
      <c r="I22" s="12" t="s">
        <v>18</v>
      </c>
      <c r="J22" s="13">
        <f t="shared" si="0"/>
        <v>0.24623842592592593</v>
      </c>
      <c r="K22" s="6">
        <v>0.03885416666666667</v>
      </c>
      <c r="L22" s="13">
        <f t="shared" si="1"/>
        <v>0.007330974842767297</v>
      </c>
      <c r="M22" s="7">
        <v>0.06456018518518519</v>
      </c>
      <c r="N22" s="13">
        <f t="shared" si="2"/>
        <v>0.025706018518518524</v>
      </c>
      <c r="O22" s="13">
        <f t="shared" si="3"/>
        <v>0.008033130787037037</v>
      </c>
      <c r="P22" s="13">
        <f t="shared" si="4"/>
        <v>0.007595315904139434</v>
      </c>
      <c r="Q22" s="7">
        <v>0.10439814814814814</v>
      </c>
      <c r="R22" s="13">
        <f t="shared" si="5"/>
        <v>0.03983796296296295</v>
      </c>
      <c r="S22" s="13">
        <f t="shared" si="6"/>
        <v>0.0075165967854647076</v>
      </c>
      <c r="T22" s="13">
        <f t="shared" si="7"/>
        <v>0.007565083199141169</v>
      </c>
      <c r="U22" s="7">
        <v>0.1324074074074074</v>
      </c>
      <c r="V22" s="13">
        <f t="shared" si="8"/>
        <v>0.028009259259259248</v>
      </c>
      <c r="W22" s="13">
        <f t="shared" si="9"/>
        <v>0.008752893518518514</v>
      </c>
      <c r="X22" s="13">
        <f t="shared" si="10"/>
        <v>0.00778867102396514</v>
      </c>
      <c r="Y22" s="6">
        <v>0.1749074074074074</v>
      </c>
      <c r="Z22" s="13">
        <f t="shared" si="11"/>
        <v>0.04250000000000001</v>
      </c>
      <c r="AA22" s="13">
        <f t="shared" si="12"/>
        <v>0.008018867924528304</v>
      </c>
      <c r="AB22" s="13">
        <f t="shared" si="13"/>
        <v>0.007843381498090017</v>
      </c>
      <c r="AC22" s="7">
        <v>0.2027777777777778</v>
      </c>
      <c r="AD22" s="13">
        <f t="shared" si="14"/>
        <v>0.027870370370370406</v>
      </c>
      <c r="AE22" s="13">
        <f t="shared" si="15"/>
        <v>0.008709490740740752</v>
      </c>
      <c r="AF22" s="13">
        <f t="shared" si="16"/>
        <v>0.0079520697167756</v>
      </c>
      <c r="AG22" s="7">
        <v>0.24623842592592593</v>
      </c>
      <c r="AH22" s="13">
        <f t="shared" si="17"/>
        <v>0.04346064814814812</v>
      </c>
      <c r="AI22" s="13">
        <f t="shared" si="18"/>
        <v>0.00820012229210342</v>
      </c>
      <c r="AJ22" s="13">
        <f t="shared" si="19"/>
        <v>0.007892257241215575</v>
      </c>
      <c r="AK22" s="11">
        <v>14</v>
      </c>
      <c r="AL22" s="11"/>
      <c r="AM22" s="13"/>
      <c r="AN22" s="13"/>
      <c r="AO22" s="13"/>
    </row>
    <row r="23" spans="1:41" s="9" customFormat="1" ht="12.75">
      <c r="A23" s="9">
        <f t="shared" si="20"/>
        <v>18</v>
      </c>
      <c r="B23" s="11">
        <v>1</v>
      </c>
      <c r="C23" s="18" t="s">
        <v>56</v>
      </c>
      <c r="D23" s="18" t="s">
        <v>59</v>
      </c>
      <c r="E23" s="18" t="s">
        <v>24</v>
      </c>
      <c r="F23" s="10" t="s">
        <v>71</v>
      </c>
      <c r="G23" s="12">
        <v>45</v>
      </c>
      <c r="H23" s="12" t="s">
        <v>65</v>
      </c>
      <c r="I23" s="12" t="s">
        <v>21</v>
      </c>
      <c r="J23" s="13">
        <f t="shared" si="0"/>
        <v>0.24828703703703703</v>
      </c>
      <c r="K23" s="6">
        <v>0.03498842592592593</v>
      </c>
      <c r="L23" s="13">
        <f t="shared" si="1"/>
        <v>0.006601589797344516</v>
      </c>
      <c r="M23" s="7">
        <v>0.05792824074074074</v>
      </c>
      <c r="N23" s="13">
        <f t="shared" si="2"/>
        <v>0.02293981481481481</v>
      </c>
      <c r="O23" s="13">
        <f t="shared" si="3"/>
        <v>0.007168692129629627</v>
      </c>
      <c r="P23" s="13">
        <f t="shared" si="4"/>
        <v>0.006815087145969499</v>
      </c>
      <c r="Q23" s="7">
        <v>0.0961111111111111</v>
      </c>
      <c r="R23" s="13">
        <f t="shared" si="5"/>
        <v>0.03818287037037037</v>
      </c>
      <c r="S23" s="13">
        <f t="shared" si="6"/>
        <v>0.007204315164220825</v>
      </c>
      <c r="T23" s="13">
        <f t="shared" si="7"/>
        <v>0.0069645732689210945</v>
      </c>
      <c r="U23" s="7">
        <v>0.13398148148148148</v>
      </c>
      <c r="V23" s="13">
        <f t="shared" si="8"/>
        <v>0.037870370370370374</v>
      </c>
      <c r="W23" s="13">
        <f t="shared" si="9"/>
        <v>0.011834490740740741</v>
      </c>
      <c r="X23" s="13">
        <f t="shared" si="10"/>
        <v>0.007881263616557735</v>
      </c>
      <c r="Y23" s="6">
        <v>0.1749074074074074</v>
      </c>
      <c r="Z23" s="13">
        <f t="shared" si="11"/>
        <v>0.04092592592592592</v>
      </c>
      <c r="AA23" s="13">
        <f t="shared" si="12"/>
        <v>0.007721872816212438</v>
      </c>
      <c r="AB23" s="13">
        <f t="shared" si="13"/>
        <v>0.007843381498090017</v>
      </c>
      <c r="AC23" s="7">
        <v>0.20457175925925927</v>
      </c>
      <c r="AD23" s="13">
        <f t="shared" si="14"/>
        <v>0.029664351851851872</v>
      </c>
      <c r="AE23" s="13">
        <f t="shared" si="15"/>
        <v>0.00927010995370371</v>
      </c>
      <c r="AF23" s="13">
        <f t="shared" si="16"/>
        <v>0.008022421931735657</v>
      </c>
      <c r="AG23" s="7">
        <v>0.24828703703703703</v>
      </c>
      <c r="AH23" s="13">
        <f t="shared" si="17"/>
        <v>0.043715277777777756</v>
      </c>
      <c r="AI23" s="13">
        <f t="shared" si="18"/>
        <v>0.008248165618448633</v>
      </c>
      <c r="AJ23" s="13">
        <f t="shared" si="19"/>
        <v>0.007957917853751186</v>
      </c>
      <c r="AK23" s="11">
        <v>4</v>
      </c>
      <c r="AL23" s="11" t="s">
        <v>170</v>
      </c>
      <c r="AM23" s="13"/>
      <c r="AN23" s="13"/>
      <c r="AO23" s="13"/>
    </row>
    <row r="24" spans="1:41" s="9" customFormat="1" ht="12.75">
      <c r="A24" s="9">
        <f t="shared" si="20"/>
        <v>19</v>
      </c>
      <c r="B24" s="11">
        <v>67</v>
      </c>
      <c r="C24" s="18" t="s">
        <v>151</v>
      </c>
      <c r="D24" s="18" t="s">
        <v>152</v>
      </c>
      <c r="E24" s="18" t="s">
        <v>24</v>
      </c>
      <c r="F24" s="10" t="s">
        <v>71</v>
      </c>
      <c r="G24" s="11">
        <v>44</v>
      </c>
      <c r="H24" s="11" t="s">
        <v>65</v>
      </c>
      <c r="I24" s="14" t="s">
        <v>18</v>
      </c>
      <c r="J24" s="13">
        <f t="shared" si="0"/>
        <v>0.2515972222222222</v>
      </c>
      <c r="K24" s="6">
        <v>0.04078703703703704</v>
      </c>
      <c r="L24" s="13">
        <f t="shared" si="1"/>
        <v>0.007695667365478687</v>
      </c>
      <c r="M24" s="7">
        <v>0.06546296296296296</v>
      </c>
      <c r="N24" s="13">
        <f t="shared" si="2"/>
        <v>0.02467592592592592</v>
      </c>
      <c r="O24" s="13">
        <f t="shared" si="3"/>
        <v>0.00771122685185185</v>
      </c>
      <c r="P24" s="13">
        <f t="shared" si="4"/>
        <v>0.007701525054466231</v>
      </c>
      <c r="Q24" s="7">
        <v>0.10810185185185185</v>
      </c>
      <c r="R24" s="13">
        <f t="shared" si="5"/>
        <v>0.04263888888888889</v>
      </c>
      <c r="S24" s="13">
        <f t="shared" si="6"/>
        <v>0.008045073375262056</v>
      </c>
      <c r="T24" s="13">
        <f t="shared" si="7"/>
        <v>0.007833467525496511</v>
      </c>
      <c r="U24" s="7">
        <v>0.13472222222222222</v>
      </c>
      <c r="V24" s="13">
        <f t="shared" si="8"/>
        <v>0.026620370370370364</v>
      </c>
      <c r="W24" s="13">
        <f t="shared" si="9"/>
        <v>0.008318865740740738</v>
      </c>
      <c r="X24" s="13">
        <f t="shared" si="10"/>
        <v>0.00792483660130719</v>
      </c>
      <c r="Y24" s="6">
        <v>0.17777777777777778</v>
      </c>
      <c r="Z24" s="13">
        <f t="shared" si="11"/>
        <v>0.04305555555555557</v>
      </c>
      <c r="AA24" s="13">
        <f t="shared" si="12"/>
        <v>0.008123689727463315</v>
      </c>
      <c r="AB24" s="13">
        <f t="shared" si="13"/>
        <v>0.007972097658196313</v>
      </c>
      <c r="AC24" s="7">
        <v>0.20439814814814816</v>
      </c>
      <c r="AD24" s="13">
        <f t="shared" si="14"/>
        <v>0.026620370370370378</v>
      </c>
      <c r="AE24" s="13">
        <f t="shared" si="15"/>
        <v>0.008318865740740743</v>
      </c>
      <c r="AF24" s="13">
        <f t="shared" si="16"/>
        <v>0.008015613652868556</v>
      </c>
      <c r="AG24" s="7">
        <v>0.2515972222222222</v>
      </c>
      <c r="AH24" s="13">
        <f t="shared" si="17"/>
        <v>0.04719907407407403</v>
      </c>
      <c r="AI24" s="13">
        <f t="shared" si="18"/>
        <v>0.008905485674353592</v>
      </c>
      <c r="AJ24" s="13">
        <f t="shared" si="19"/>
        <v>0.008064013532763531</v>
      </c>
      <c r="AK24" s="11">
        <v>15</v>
      </c>
      <c r="AL24" s="11"/>
      <c r="AM24" s="13"/>
      <c r="AN24" s="13"/>
      <c r="AO24" s="13"/>
    </row>
    <row r="25" spans="1:41" s="9" customFormat="1" ht="12.75">
      <c r="A25" s="9">
        <f t="shared" si="20"/>
        <v>20</v>
      </c>
      <c r="B25" s="11">
        <v>45</v>
      </c>
      <c r="C25" s="10" t="s">
        <v>110</v>
      </c>
      <c r="D25" s="9" t="s">
        <v>111</v>
      </c>
      <c r="E25" s="9" t="s">
        <v>24</v>
      </c>
      <c r="F25" s="10" t="s">
        <v>71</v>
      </c>
      <c r="G25" s="11">
        <v>45</v>
      </c>
      <c r="H25" s="12" t="s">
        <v>65</v>
      </c>
      <c r="I25" s="11" t="s">
        <v>18</v>
      </c>
      <c r="J25" s="13">
        <f t="shared" si="0"/>
        <v>0.2534722222222222</v>
      </c>
      <c r="K25" s="6">
        <v>0.03909722222222222</v>
      </c>
      <c r="L25" s="13">
        <f t="shared" si="1"/>
        <v>0.007376834381551363</v>
      </c>
      <c r="M25" s="6">
        <v>0.062476851851851846</v>
      </c>
      <c r="N25" s="13">
        <f t="shared" si="2"/>
        <v>0.023379629629629625</v>
      </c>
      <c r="O25" s="13">
        <f t="shared" si="3"/>
        <v>0.007306134259259258</v>
      </c>
      <c r="P25" s="13">
        <f t="shared" si="4"/>
        <v>0.007350217864923746</v>
      </c>
      <c r="Q25" s="6">
        <v>0.10115740740740742</v>
      </c>
      <c r="R25" s="13">
        <f t="shared" si="5"/>
        <v>0.03868055555555557</v>
      </c>
      <c r="S25" s="13">
        <f t="shared" si="6"/>
        <v>0.007298218029350108</v>
      </c>
      <c r="T25" s="13">
        <f t="shared" si="7"/>
        <v>0.007330246913580247</v>
      </c>
      <c r="U25" s="6">
        <v>0.12083333333333333</v>
      </c>
      <c r="V25" s="13">
        <f t="shared" si="8"/>
        <v>0.019675925925925916</v>
      </c>
      <c r="W25" s="13">
        <f t="shared" si="9"/>
        <v>0.006148726851851849</v>
      </c>
      <c r="X25" s="13">
        <f t="shared" si="10"/>
        <v>0.007107843137254902</v>
      </c>
      <c r="Y25" s="6">
        <v>0.16620370370370371</v>
      </c>
      <c r="Z25" s="13">
        <f t="shared" si="11"/>
        <v>0.04537037037037038</v>
      </c>
      <c r="AA25" s="13">
        <f t="shared" si="12"/>
        <v>0.008560447239692525</v>
      </c>
      <c r="AB25" s="13">
        <f t="shared" si="13"/>
        <v>0.007453080883574157</v>
      </c>
      <c r="AC25" s="6">
        <v>0.1986111111111111</v>
      </c>
      <c r="AD25" s="13">
        <f t="shared" si="14"/>
        <v>0.032407407407407385</v>
      </c>
      <c r="AE25" s="13">
        <f t="shared" si="15"/>
        <v>0.010127314814814808</v>
      </c>
      <c r="AF25" s="13">
        <f t="shared" si="16"/>
        <v>0.007788671023965141</v>
      </c>
      <c r="AG25" s="6">
        <v>0.2534722222222222</v>
      </c>
      <c r="AH25" s="13">
        <f t="shared" si="17"/>
        <v>0.05486111111111111</v>
      </c>
      <c r="AI25" s="13">
        <f t="shared" si="18"/>
        <v>0.010351153039832285</v>
      </c>
      <c r="AJ25" s="13">
        <f t="shared" si="19"/>
        <v>0.008124109686609687</v>
      </c>
      <c r="AK25" s="11">
        <v>16</v>
      </c>
      <c r="AL25" s="11"/>
      <c r="AM25" s="13"/>
      <c r="AN25" s="13"/>
      <c r="AO25" s="13"/>
    </row>
    <row r="26" spans="1:41" s="9" customFormat="1" ht="12.75">
      <c r="A26" s="9">
        <f t="shared" si="20"/>
        <v>21</v>
      </c>
      <c r="B26" s="11">
        <v>64</v>
      </c>
      <c r="C26" s="18" t="s">
        <v>149</v>
      </c>
      <c r="D26" s="18" t="s">
        <v>150</v>
      </c>
      <c r="E26" s="18" t="s">
        <v>26</v>
      </c>
      <c r="F26" s="10" t="s">
        <v>71</v>
      </c>
      <c r="G26" s="11">
        <v>33</v>
      </c>
      <c r="H26" s="11" t="s">
        <v>162</v>
      </c>
      <c r="I26" s="14" t="s">
        <v>21</v>
      </c>
      <c r="J26" s="13">
        <f t="shared" si="0"/>
        <v>0.25381944444444443</v>
      </c>
      <c r="K26" s="6">
        <v>0.04090277777777778</v>
      </c>
      <c r="L26" s="13">
        <f t="shared" si="1"/>
        <v>0.007717505241090147</v>
      </c>
      <c r="M26" s="7">
        <v>0.06732638888888888</v>
      </c>
      <c r="N26" s="13">
        <f t="shared" si="2"/>
        <v>0.0264236111111111</v>
      </c>
      <c r="O26" s="13">
        <f t="shared" si="3"/>
        <v>0.008257378472222217</v>
      </c>
      <c r="P26" s="13">
        <f t="shared" si="4"/>
        <v>0.007920751633986927</v>
      </c>
      <c r="Q26" s="7">
        <v>0.11030092592592593</v>
      </c>
      <c r="R26" s="13">
        <f t="shared" si="5"/>
        <v>0.04297453703703705</v>
      </c>
      <c r="S26" s="13">
        <f t="shared" si="6"/>
        <v>0.008108403214535292</v>
      </c>
      <c r="T26" s="13">
        <f t="shared" si="7"/>
        <v>0.007992820719269994</v>
      </c>
      <c r="U26" s="7">
        <v>0.13680555555555554</v>
      </c>
      <c r="V26" s="13">
        <f t="shared" si="8"/>
        <v>0.026504629629629614</v>
      </c>
      <c r="W26" s="13">
        <f t="shared" si="9"/>
        <v>0.008282696759259254</v>
      </c>
      <c r="X26" s="13">
        <f t="shared" si="10"/>
        <v>0.008047385620915032</v>
      </c>
      <c r="Y26" s="6">
        <v>0.18086805555555555</v>
      </c>
      <c r="Z26" s="13">
        <f t="shared" si="11"/>
        <v>0.044062500000000004</v>
      </c>
      <c r="AA26" s="13">
        <f t="shared" si="12"/>
        <v>0.00831367924528302</v>
      </c>
      <c r="AB26" s="13">
        <f t="shared" si="13"/>
        <v>0.008110675137020427</v>
      </c>
      <c r="AC26" s="7"/>
      <c r="AD26" s="13">
        <f t="shared" si="14"/>
        <v>-0.18086805555555555</v>
      </c>
      <c r="AE26" s="13">
        <f t="shared" si="15"/>
        <v>-0.056521267361111106</v>
      </c>
      <c r="AF26" s="13">
        <f t="shared" si="16"/>
        <v>0</v>
      </c>
      <c r="AG26" s="7">
        <v>0.25381944444444443</v>
      </c>
      <c r="AH26" s="13">
        <f t="shared" si="17"/>
        <v>0.25381944444444443</v>
      </c>
      <c r="AI26" s="13">
        <f t="shared" si="18"/>
        <v>0.04789046121593291</v>
      </c>
      <c r="AJ26" s="13">
        <f t="shared" si="19"/>
        <v>0.008135238603988603</v>
      </c>
      <c r="AK26" s="11">
        <v>5</v>
      </c>
      <c r="AL26" s="11" t="s">
        <v>170</v>
      </c>
      <c r="AM26" s="13"/>
      <c r="AN26" s="13"/>
      <c r="AO26" s="13"/>
    </row>
    <row r="27" spans="1:41" s="9" customFormat="1" ht="12.75">
      <c r="A27" s="9">
        <f t="shared" si="20"/>
        <v>22</v>
      </c>
      <c r="B27" s="11">
        <v>36</v>
      </c>
      <c r="C27" s="18" t="s">
        <v>31</v>
      </c>
      <c r="D27" s="9" t="s">
        <v>100</v>
      </c>
      <c r="E27" s="9" t="s">
        <v>27</v>
      </c>
      <c r="F27" s="9" t="s">
        <v>71</v>
      </c>
      <c r="G27" s="11">
        <v>36</v>
      </c>
      <c r="H27" s="11" t="s">
        <v>162</v>
      </c>
      <c r="I27" s="11" t="s">
        <v>18</v>
      </c>
      <c r="J27" s="13">
        <f t="shared" si="0"/>
        <v>0.25393518518518515</v>
      </c>
      <c r="K27" s="6">
        <v>0.03542824074074074</v>
      </c>
      <c r="L27" s="13">
        <f t="shared" si="1"/>
        <v>0.006684573724668064</v>
      </c>
      <c r="M27" s="7">
        <v>0.05608796296296296</v>
      </c>
      <c r="N27" s="13">
        <f t="shared" si="2"/>
        <v>0.020659722222222218</v>
      </c>
      <c r="O27" s="13">
        <f t="shared" si="3"/>
        <v>0.006456163194444443</v>
      </c>
      <c r="P27" s="13">
        <f t="shared" si="4"/>
        <v>0.006598583877995642</v>
      </c>
      <c r="Q27" s="7">
        <v>0.09277777777777778</v>
      </c>
      <c r="R27" s="13">
        <f t="shared" si="5"/>
        <v>0.03668981481481482</v>
      </c>
      <c r="S27" s="13">
        <f t="shared" si="6"/>
        <v>0.0069226065688329855</v>
      </c>
      <c r="T27" s="13">
        <f t="shared" si="7"/>
        <v>0.006723027375201288</v>
      </c>
      <c r="U27" s="7">
        <v>0.11674768518518519</v>
      </c>
      <c r="V27" s="13">
        <f t="shared" si="8"/>
        <v>0.023969907407407412</v>
      </c>
      <c r="W27" s="13">
        <f t="shared" si="9"/>
        <v>0.007490596064814816</v>
      </c>
      <c r="X27" s="13">
        <f t="shared" si="10"/>
        <v>0.006867510893246187</v>
      </c>
      <c r="Y27" s="6">
        <v>0.1663773148148148</v>
      </c>
      <c r="Z27" s="13">
        <f t="shared" si="11"/>
        <v>0.04962962962962961</v>
      </c>
      <c r="AA27" s="13">
        <f t="shared" si="12"/>
        <v>0.009364081062194265</v>
      </c>
      <c r="AB27" s="13">
        <f t="shared" si="13"/>
        <v>0.007460866135193488</v>
      </c>
      <c r="AC27" s="7">
        <v>0.2017939814814815</v>
      </c>
      <c r="AD27" s="13">
        <f t="shared" si="14"/>
        <v>0.03541666666666671</v>
      </c>
      <c r="AE27" s="13">
        <f t="shared" si="15"/>
        <v>0.011067708333333346</v>
      </c>
      <c r="AF27" s="13">
        <f t="shared" si="16"/>
        <v>0.00791348946986202</v>
      </c>
      <c r="AG27" s="7">
        <v>0.25393518518518515</v>
      </c>
      <c r="AH27" s="13">
        <f t="shared" si="17"/>
        <v>0.05214120370370365</v>
      </c>
      <c r="AI27" s="13">
        <f t="shared" si="18"/>
        <v>0.009837962962962953</v>
      </c>
      <c r="AJ27" s="13">
        <f t="shared" si="19"/>
        <v>0.008138948243114908</v>
      </c>
      <c r="AK27" s="11">
        <v>17</v>
      </c>
      <c r="AL27" s="11"/>
      <c r="AM27" s="13"/>
      <c r="AN27" s="13"/>
      <c r="AO27" s="13"/>
    </row>
    <row r="28" spans="1:41" s="9" customFormat="1" ht="12.75">
      <c r="A28" s="9">
        <f t="shared" si="20"/>
        <v>23</v>
      </c>
      <c r="B28" s="11">
        <v>26</v>
      </c>
      <c r="C28" s="18" t="s">
        <v>93</v>
      </c>
      <c r="D28" s="9" t="s">
        <v>94</v>
      </c>
      <c r="E28" s="9" t="s">
        <v>165</v>
      </c>
      <c r="F28" s="10" t="s">
        <v>71</v>
      </c>
      <c r="G28" s="11">
        <v>26</v>
      </c>
      <c r="H28" s="11" t="s">
        <v>169</v>
      </c>
      <c r="I28" s="11" t="s">
        <v>21</v>
      </c>
      <c r="J28" s="13">
        <f t="shared" si="0"/>
        <v>0.25908564814814816</v>
      </c>
      <c r="K28" s="6">
        <v>0.04090277777777778</v>
      </c>
      <c r="L28" s="13">
        <f t="shared" si="1"/>
        <v>0.007717505241090147</v>
      </c>
      <c r="M28" s="6">
        <v>0.06418981481481481</v>
      </c>
      <c r="N28" s="13">
        <f t="shared" si="2"/>
        <v>0.02328703703703703</v>
      </c>
      <c r="O28" s="13">
        <f t="shared" si="3"/>
        <v>0.007277199074074071</v>
      </c>
      <c r="P28" s="13">
        <f t="shared" si="4"/>
        <v>0.0075517429193899775</v>
      </c>
      <c r="Q28" s="6">
        <v>0.1083912037037037</v>
      </c>
      <c r="R28" s="13">
        <f t="shared" si="5"/>
        <v>0.04420138888888889</v>
      </c>
      <c r="S28" s="13">
        <f t="shared" si="6"/>
        <v>0.00833988469601677</v>
      </c>
      <c r="T28" s="13">
        <f t="shared" si="7"/>
        <v>0.00785443505099302</v>
      </c>
      <c r="U28" s="6">
        <v>0.15318287037037037</v>
      </c>
      <c r="V28" s="13">
        <f t="shared" si="8"/>
        <v>0.044791666666666674</v>
      </c>
      <c r="W28" s="13">
        <f t="shared" si="9"/>
        <v>0.013997395833333336</v>
      </c>
      <c r="X28" s="13">
        <f t="shared" si="10"/>
        <v>0.009010757080610022</v>
      </c>
      <c r="Y28" s="6">
        <v>0.1753472222222222</v>
      </c>
      <c r="Z28" s="13">
        <f t="shared" si="11"/>
        <v>0.022164351851851838</v>
      </c>
      <c r="AA28" s="13">
        <f t="shared" si="12"/>
        <v>0.004181953179594687</v>
      </c>
      <c r="AB28" s="13">
        <f t="shared" si="13"/>
        <v>0.00786310413552566</v>
      </c>
      <c r="AC28" s="6">
        <v>0.21157407407407405</v>
      </c>
      <c r="AD28" s="13">
        <f t="shared" si="14"/>
        <v>0.03622685185185184</v>
      </c>
      <c r="AE28" s="13">
        <f t="shared" si="15"/>
        <v>0.011320891203703701</v>
      </c>
      <c r="AF28" s="13">
        <f t="shared" si="16"/>
        <v>0.008297022512708786</v>
      </c>
      <c r="AG28" s="6">
        <v>0.25908564814814816</v>
      </c>
      <c r="AH28" s="13">
        <f t="shared" si="17"/>
        <v>0.04751157407407411</v>
      </c>
      <c r="AI28" s="13">
        <f t="shared" si="18"/>
        <v>0.008964447938504549</v>
      </c>
      <c r="AJ28" s="13">
        <f t="shared" si="19"/>
        <v>0.008304027184235518</v>
      </c>
      <c r="AK28" s="11">
        <v>6</v>
      </c>
      <c r="AL28" s="11" t="s">
        <v>170</v>
      </c>
      <c r="AM28" s="16"/>
      <c r="AN28" s="13"/>
      <c r="AO28" s="13"/>
    </row>
    <row r="29" spans="1:41" s="9" customFormat="1" ht="12.75">
      <c r="A29" s="9">
        <f t="shared" si="20"/>
        <v>24</v>
      </c>
      <c r="B29" s="11">
        <v>62</v>
      </c>
      <c r="C29" s="10" t="s">
        <v>41</v>
      </c>
      <c r="D29" s="10" t="s">
        <v>148</v>
      </c>
      <c r="E29" s="9" t="s">
        <v>24</v>
      </c>
      <c r="F29" s="10" t="s">
        <v>71</v>
      </c>
      <c r="G29" s="12">
        <v>40</v>
      </c>
      <c r="H29" s="12" t="s">
        <v>65</v>
      </c>
      <c r="I29" s="14" t="s">
        <v>18</v>
      </c>
      <c r="J29" s="13">
        <f t="shared" si="0"/>
        <v>0.2608564814814815</v>
      </c>
      <c r="K29" s="6">
        <v>0.03958333333333333</v>
      </c>
      <c r="L29" s="13">
        <f t="shared" si="1"/>
        <v>0.007468553459119497</v>
      </c>
      <c r="M29" s="7">
        <v>0.06211805555555555</v>
      </c>
      <c r="N29" s="13">
        <f t="shared" si="2"/>
        <v>0.02253472222222222</v>
      </c>
      <c r="O29" s="13">
        <f t="shared" si="3"/>
        <v>0.007042100694444444</v>
      </c>
      <c r="P29" s="13">
        <f t="shared" si="4"/>
        <v>0.007308006535947712</v>
      </c>
      <c r="Q29" s="7">
        <v>0.10144675925925926</v>
      </c>
      <c r="R29" s="13">
        <f t="shared" si="5"/>
        <v>0.03932870370370371</v>
      </c>
      <c r="S29" s="13">
        <f t="shared" si="6"/>
        <v>0.0074205101327742854</v>
      </c>
      <c r="T29" s="13">
        <f t="shared" si="7"/>
        <v>0.007351214439076758</v>
      </c>
      <c r="U29" s="7">
        <v>0.12708333333333333</v>
      </c>
      <c r="V29" s="13">
        <f t="shared" si="8"/>
        <v>0.02563657407407406</v>
      </c>
      <c r="W29" s="13">
        <f t="shared" si="9"/>
        <v>0.008011429398148143</v>
      </c>
      <c r="X29" s="13">
        <f t="shared" si="10"/>
        <v>0.007475490196078431</v>
      </c>
      <c r="Y29" s="6">
        <v>0.17717592592592593</v>
      </c>
      <c r="Z29" s="13">
        <f t="shared" si="11"/>
        <v>0.050092592592592605</v>
      </c>
      <c r="AA29" s="13">
        <f t="shared" si="12"/>
        <v>0.009451432564640115</v>
      </c>
      <c r="AB29" s="13">
        <f t="shared" si="13"/>
        <v>0.00794510878591596</v>
      </c>
      <c r="AC29" s="7">
        <v>0.20994212962962963</v>
      </c>
      <c r="AD29" s="13">
        <f t="shared" si="14"/>
        <v>0.0327662037037037</v>
      </c>
      <c r="AE29" s="13">
        <f t="shared" si="15"/>
        <v>0.010239438657407406</v>
      </c>
      <c r="AF29" s="13">
        <f t="shared" si="16"/>
        <v>0.008233024691358025</v>
      </c>
      <c r="AG29" s="7">
        <v>0.2608564814814815</v>
      </c>
      <c r="AH29" s="13">
        <f t="shared" si="17"/>
        <v>0.05091435185185186</v>
      </c>
      <c r="AI29" s="13">
        <f t="shared" si="18"/>
        <v>0.009606481481481483</v>
      </c>
      <c r="AJ29" s="13">
        <f t="shared" si="19"/>
        <v>0.008360784662867996</v>
      </c>
      <c r="AK29" s="11">
        <v>18</v>
      </c>
      <c r="AL29" s="11"/>
      <c r="AM29" s="16"/>
      <c r="AN29" s="13"/>
      <c r="AO29" s="13"/>
    </row>
    <row r="30" spans="1:41" s="9" customFormat="1" ht="12.75">
      <c r="A30" s="9">
        <f t="shared" si="20"/>
        <v>25</v>
      </c>
      <c r="B30" s="11">
        <v>49</v>
      </c>
      <c r="C30" s="10" t="s">
        <v>112</v>
      </c>
      <c r="D30" s="18" t="s">
        <v>113</v>
      </c>
      <c r="E30" s="9" t="s">
        <v>27</v>
      </c>
      <c r="F30" s="10" t="s">
        <v>71</v>
      </c>
      <c r="G30" s="11">
        <v>49</v>
      </c>
      <c r="H30" s="12" t="s">
        <v>65</v>
      </c>
      <c r="I30" s="12" t="s">
        <v>18</v>
      </c>
      <c r="J30" s="13">
        <f t="shared" si="0"/>
        <v>0.26438657407407407</v>
      </c>
      <c r="K30" s="6">
        <v>0.04038194444444444</v>
      </c>
      <c r="L30" s="13">
        <f t="shared" si="1"/>
        <v>0.007619234800838574</v>
      </c>
      <c r="M30" s="6">
        <v>0.06701388888888889</v>
      </c>
      <c r="N30" s="13">
        <f t="shared" si="2"/>
        <v>0.026631944444444444</v>
      </c>
      <c r="O30" s="13">
        <f t="shared" si="3"/>
        <v>0.008322482638888889</v>
      </c>
      <c r="P30" s="13">
        <f t="shared" si="4"/>
        <v>0.007883986928104575</v>
      </c>
      <c r="Q30" s="6">
        <v>0.11157407407407406</v>
      </c>
      <c r="R30" s="13">
        <f t="shared" si="5"/>
        <v>0.044560185185185175</v>
      </c>
      <c r="S30" s="13">
        <f t="shared" si="6"/>
        <v>0.008407582110412298</v>
      </c>
      <c r="T30" s="13">
        <f t="shared" si="7"/>
        <v>0.008085077831454643</v>
      </c>
      <c r="U30" s="6">
        <v>0.13836805555555556</v>
      </c>
      <c r="V30" s="13">
        <f t="shared" si="8"/>
        <v>0.026793981481481502</v>
      </c>
      <c r="W30" s="13">
        <f t="shared" si="9"/>
        <v>0.008373119212962968</v>
      </c>
      <c r="X30" s="13">
        <f t="shared" si="10"/>
        <v>0.008139297385620916</v>
      </c>
      <c r="Y30" s="6">
        <v>0.18362268518518518</v>
      </c>
      <c r="Z30" s="13">
        <f t="shared" si="11"/>
        <v>0.04525462962962962</v>
      </c>
      <c r="AA30" s="13">
        <f t="shared" si="12"/>
        <v>0.00853860936408106</v>
      </c>
      <c r="AB30" s="13">
        <f t="shared" si="13"/>
        <v>0.008234201129380501</v>
      </c>
      <c r="AC30" s="6">
        <v>0.21377314814814816</v>
      </c>
      <c r="AD30" s="13">
        <f t="shared" si="14"/>
        <v>0.030150462962962976</v>
      </c>
      <c r="AE30" s="13">
        <f t="shared" si="15"/>
        <v>0.00942201967592593</v>
      </c>
      <c r="AF30" s="13">
        <f t="shared" si="16"/>
        <v>0.008383260711692084</v>
      </c>
      <c r="AG30" s="6">
        <v>0.26438657407407407</v>
      </c>
      <c r="AH30" s="13">
        <f t="shared" si="17"/>
        <v>0.05061342592592591</v>
      </c>
      <c r="AI30" s="13">
        <f t="shared" si="18"/>
        <v>0.00954970300489168</v>
      </c>
      <c r="AJ30" s="13">
        <f t="shared" si="19"/>
        <v>0.008473928656220323</v>
      </c>
      <c r="AK30" s="11">
        <v>19</v>
      </c>
      <c r="AL30" s="11"/>
      <c r="AM30" s="13"/>
      <c r="AN30" s="13"/>
      <c r="AO30" s="13"/>
    </row>
    <row r="31" spans="1:41" s="9" customFormat="1" ht="12.75">
      <c r="A31" s="9">
        <f t="shared" si="20"/>
        <v>26</v>
      </c>
      <c r="B31" s="11">
        <v>52</v>
      </c>
      <c r="C31" s="18" t="s">
        <v>41</v>
      </c>
      <c r="D31" s="18" t="s">
        <v>114</v>
      </c>
      <c r="E31" s="10" t="s">
        <v>25</v>
      </c>
      <c r="F31" s="10" t="s">
        <v>71</v>
      </c>
      <c r="G31" s="12">
        <v>52</v>
      </c>
      <c r="H31" s="11" t="s">
        <v>64</v>
      </c>
      <c r="I31" s="12" t="s">
        <v>18</v>
      </c>
      <c r="J31" s="13">
        <f t="shared" si="0"/>
        <v>0.26667824074074076</v>
      </c>
      <c r="K31" s="6">
        <v>0.04090277777777778</v>
      </c>
      <c r="L31" s="13">
        <f t="shared" si="1"/>
        <v>0.007717505241090147</v>
      </c>
      <c r="M31" s="6">
        <v>0.06456018518518519</v>
      </c>
      <c r="N31" s="13">
        <f t="shared" si="2"/>
        <v>0.02365740740740741</v>
      </c>
      <c r="O31" s="13">
        <f t="shared" si="3"/>
        <v>0.007392939814814816</v>
      </c>
      <c r="P31" s="13">
        <f t="shared" si="4"/>
        <v>0.007595315904139434</v>
      </c>
      <c r="Q31" s="6">
        <v>0.10659722222222223</v>
      </c>
      <c r="R31" s="13">
        <f t="shared" si="5"/>
        <v>0.04203703703703704</v>
      </c>
      <c r="S31" s="13">
        <f t="shared" si="6"/>
        <v>0.00793151642208246</v>
      </c>
      <c r="T31" s="13">
        <f t="shared" si="7"/>
        <v>0.007724436392914654</v>
      </c>
      <c r="U31" s="6">
        <v>0.13113425925925926</v>
      </c>
      <c r="V31" s="13">
        <f t="shared" si="8"/>
        <v>0.024537037037037024</v>
      </c>
      <c r="W31" s="13">
        <f t="shared" si="9"/>
        <v>0.00766782407407407</v>
      </c>
      <c r="X31" s="13">
        <f t="shared" si="10"/>
        <v>0.007713779956427015</v>
      </c>
      <c r="Y31" s="6">
        <v>0.1761574074074074</v>
      </c>
      <c r="Z31" s="13">
        <f t="shared" si="11"/>
        <v>0.045023148148148145</v>
      </c>
      <c r="AA31" s="13">
        <f t="shared" si="12"/>
        <v>0.00849493361285814</v>
      </c>
      <c r="AB31" s="13">
        <f t="shared" si="13"/>
        <v>0.00789943530974921</v>
      </c>
      <c r="AC31" s="6">
        <v>0.20787037037037037</v>
      </c>
      <c r="AD31" s="13">
        <f t="shared" si="14"/>
        <v>0.03171296296296297</v>
      </c>
      <c r="AE31" s="13">
        <f t="shared" si="15"/>
        <v>0.009910300925925928</v>
      </c>
      <c r="AF31" s="13">
        <f t="shared" si="16"/>
        <v>0.008151779230210604</v>
      </c>
      <c r="AG31" s="6">
        <v>0.26667824074074076</v>
      </c>
      <c r="AH31" s="13">
        <f t="shared" si="17"/>
        <v>0.058807870370370385</v>
      </c>
      <c r="AI31" s="13">
        <f t="shared" si="18"/>
        <v>0.011095824598183092</v>
      </c>
      <c r="AJ31" s="13">
        <f t="shared" si="19"/>
        <v>0.008547379510921178</v>
      </c>
      <c r="AK31" s="11">
        <v>20</v>
      </c>
      <c r="AL31" s="11"/>
      <c r="AM31" s="13"/>
      <c r="AN31" s="13"/>
      <c r="AO31" s="13"/>
    </row>
    <row r="32" spans="1:41" s="9" customFormat="1" ht="12.75">
      <c r="A32" s="9">
        <f t="shared" si="20"/>
        <v>27</v>
      </c>
      <c r="B32" s="11">
        <v>5</v>
      </c>
      <c r="C32" s="18" t="s">
        <v>55</v>
      </c>
      <c r="D32" s="18" t="s">
        <v>60</v>
      </c>
      <c r="E32" s="18" t="s">
        <v>25</v>
      </c>
      <c r="F32" s="9" t="s">
        <v>71</v>
      </c>
      <c r="G32" s="12">
        <v>53</v>
      </c>
      <c r="H32" s="11" t="s">
        <v>64</v>
      </c>
      <c r="I32" s="12" t="s">
        <v>18</v>
      </c>
      <c r="J32" s="13">
        <f t="shared" si="0"/>
        <v>0.267037037037037</v>
      </c>
      <c r="K32" s="6">
        <v>0.03871527777777778</v>
      </c>
      <c r="L32" s="13">
        <f t="shared" si="1"/>
        <v>0.007304769392033544</v>
      </c>
      <c r="M32" s="7">
        <v>0.06201388888888889</v>
      </c>
      <c r="N32" s="13">
        <f t="shared" si="2"/>
        <v>0.02329861111111111</v>
      </c>
      <c r="O32" s="13">
        <f t="shared" si="3"/>
        <v>0.0072808159722222215</v>
      </c>
      <c r="P32" s="13">
        <f t="shared" si="4"/>
        <v>0.0072957516339869286</v>
      </c>
      <c r="Q32" s="7">
        <v>0.10372685185185186</v>
      </c>
      <c r="R32" s="13">
        <f t="shared" si="5"/>
        <v>0.04171296296296297</v>
      </c>
      <c r="S32" s="13">
        <f t="shared" si="6"/>
        <v>0.007870370370370373</v>
      </c>
      <c r="T32" s="13">
        <f t="shared" si="7"/>
        <v>0.0075164385399892645</v>
      </c>
      <c r="U32" s="7">
        <v>0.13043981481481481</v>
      </c>
      <c r="V32" s="13">
        <f t="shared" si="8"/>
        <v>0.026712962962962952</v>
      </c>
      <c r="W32" s="13">
        <f t="shared" si="9"/>
        <v>0.008347800925925922</v>
      </c>
      <c r="X32" s="13">
        <f t="shared" si="10"/>
        <v>0.007672930283224401</v>
      </c>
      <c r="Y32" s="6">
        <v>0.18020833333333333</v>
      </c>
      <c r="Z32" s="13">
        <f t="shared" si="11"/>
        <v>0.04976851851851852</v>
      </c>
      <c r="AA32" s="13">
        <f t="shared" si="12"/>
        <v>0.009390286512928022</v>
      </c>
      <c r="AB32" s="13">
        <f t="shared" si="13"/>
        <v>0.008081091180866966</v>
      </c>
      <c r="AC32" s="7">
        <v>0.21273148148148147</v>
      </c>
      <c r="AD32" s="13">
        <f t="shared" si="14"/>
        <v>0.032523148148148134</v>
      </c>
      <c r="AE32" s="13">
        <f t="shared" si="15"/>
        <v>0.010163483796296292</v>
      </c>
      <c r="AF32" s="13">
        <f t="shared" si="16"/>
        <v>0.00834241103848947</v>
      </c>
      <c r="AG32" s="7">
        <v>0.267037037037037</v>
      </c>
      <c r="AH32" s="13">
        <f t="shared" si="17"/>
        <v>0.05430555555555555</v>
      </c>
      <c r="AI32" s="13">
        <f t="shared" si="18"/>
        <v>0.010246331236897274</v>
      </c>
      <c r="AJ32" s="13">
        <f t="shared" si="19"/>
        <v>0.008558879392212724</v>
      </c>
      <c r="AK32" s="11">
        <v>21</v>
      </c>
      <c r="AL32" s="11"/>
      <c r="AM32" s="13"/>
      <c r="AN32" s="13"/>
      <c r="AO32" s="13"/>
    </row>
    <row r="33" spans="1:41" s="9" customFormat="1" ht="12.75">
      <c r="A33" s="9">
        <f t="shared" si="20"/>
        <v>28</v>
      </c>
      <c r="B33" s="11">
        <v>24</v>
      </c>
      <c r="C33" s="10" t="s">
        <v>53</v>
      </c>
      <c r="D33" s="9" t="s">
        <v>67</v>
      </c>
      <c r="E33" s="9" t="s">
        <v>27</v>
      </c>
      <c r="F33" s="18" t="s">
        <v>71</v>
      </c>
      <c r="G33" s="11">
        <v>24</v>
      </c>
      <c r="H33" s="11" t="s">
        <v>169</v>
      </c>
      <c r="I33" s="11" t="s">
        <v>21</v>
      </c>
      <c r="J33" s="13">
        <f t="shared" si="0"/>
        <v>0.2750462962962963</v>
      </c>
      <c r="K33" s="6">
        <v>0.04090277777777778</v>
      </c>
      <c r="L33" s="13">
        <f t="shared" si="1"/>
        <v>0.007717505241090147</v>
      </c>
      <c r="M33" s="6">
        <v>0.06673611111111111</v>
      </c>
      <c r="N33" s="13">
        <f t="shared" si="2"/>
        <v>0.025833333333333326</v>
      </c>
      <c r="O33" s="13">
        <f t="shared" si="3"/>
        <v>0.008072916666666664</v>
      </c>
      <c r="P33" s="13">
        <f t="shared" si="4"/>
        <v>0.007851307189542482</v>
      </c>
      <c r="Q33" s="6">
        <v>0.109375</v>
      </c>
      <c r="R33" s="13">
        <f t="shared" si="5"/>
        <v>0.04263888888888889</v>
      </c>
      <c r="S33" s="13">
        <f t="shared" si="6"/>
        <v>0.008045073375262056</v>
      </c>
      <c r="T33" s="13">
        <f t="shared" si="7"/>
        <v>0.007925724637681158</v>
      </c>
      <c r="U33" s="6">
        <v>0.13912037037037037</v>
      </c>
      <c r="V33" s="13">
        <f t="shared" si="8"/>
        <v>0.029745370370370366</v>
      </c>
      <c r="W33" s="13">
        <f t="shared" si="9"/>
        <v>0.00929542824074074</v>
      </c>
      <c r="X33" s="13">
        <f t="shared" si="10"/>
        <v>0.00818355119825708</v>
      </c>
      <c r="Y33" s="6">
        <v>0.18781250000000002</v>
      </c>
      <c r="Z33" s="13">
        <f t="shared" si="11"/>
        <v>0.048692129629629655</v>
      </c>
      <c r="AA33" s="13">
        <f t="shared" si="12"/>
        <v>0.009187194269741445</v>
      </c>
      <c r="AB33" s="13">
        <f t="shared" si="13"/>
        <v>0.008422085201793723</v>
      </c>
      <c r="AC33" s="6">
        <v>0.22094907407407408</v>
      </c>
      <c r="AD33" s="13">
        <f t="shared" si="14"/>
        <v>0.033136574074074054</v>
      </c>
      <c r="AE33" s="13">
        <f t="shared" si="15"/>
        <v>0.010355179398148142</v>
      </c>
      <c r="AF33" s="13">
        <f t="shared" si="16"/>
        <v>0.008664669571532316</v>
      </c>
      <c r="AG33" s="6">
        <v>0.2750462962962963</v>
      </c>
      <c r="AH33" s="13">
        <f t="shared" si="17"/>
        <v>0.05409722222222221</v>
      </c>
      <c r="AI33" s="13">
        <f t="shared" si="18"/>
        <v>0.010207023060796645</v>
      </c>
      <c r="AJ33" s="13">
        <f t="shared" si="19"/>
        <v>0.008815586419753087</v>
      </c>
      <c r="AK33" s="11">
        <v>7</v>
      </c>
      <c r="AL33" s="11"/>
      <c r="AM33" s="13"/>
      <c r="AN33" s="13"/>
      <c r="AO33" s="13"/>
    </row>
    <row r="34" spans="1:41" s="9" customFormat="1" ht="12.75">
      <c r="A34" s="9">
        <f t="shared" si="20"/>
        <v>29</v>
      </c>
      <c r="B34" s="11">
        <v>23</v>
      </c>
      <c r="C34" s="18" t="s">
        <v>129</v>
      </c>
      <c r="D34" s="9" t="s">
        <v>130</v>
      </c>
      <c r="E34" s="10" t="s">
        <v>25</v>
      </c>
      <c r="F34" s="9" t="s">
        <v>71</v>
      </c>
      <c r="G34" s="11">
        <v>51</v>
      </c>
      <c r="H34" s="11" t="s">
        <v>64</v>
      </c>
      <c r="I34" s="11" t="s">
        <v>18</v>
      </c>
      <c r="J34" s="13">
        <f t="shared" si="0"/>
        <v>0.2753703703703704</v>
      </c>
      <c r="K34" s="6">
        <v>0.04305555555555556</v>
      </c>
      <c r="L34" s="13">
        <f t="shared" si="1"/>
        <v>0.008123689727463313</v>
      </c>
      <c r="M34" s="7">
        <v>0.07217592592592592</v>
      </c>
      <c r="N34" s="13">
        <f t="shared" si="2"/>
        <v>0.02912037037037036</v>
      </c>
      <c r="O34" s="13">
        <f t="shared" si="3"/>
        <v>0.009100115740740737</v>
      </c>
      <c r="P34" s="13">
        <f t="shared" si="4"/>
        <v>0.008491285403050108</v>
      </c>
      <c r="Q34" s="7">
        <v>0.11692129629629629</v>
      </c>
      <c r="R34" s="13">
        <f t="shared" si="5"/>
        <v>0.044745370370370366</v>
      </c>
      <c r="S34" s="13">
        <f t="shared" si="6"/>
        <v>0.008442522711390635</v>
      </c>
      <c r="T34" s="13">
        <f t="shared" si="7"/>
        <v>0.008472557702630164</v>
      </c>
      <c r="U34" s="7">
        <v>0.14525462962962962</v>
      </c>
      <c r="V34" s="13">
        <f t="shared" si="8"/>
        <v>0.028333333333333335</v>
      </c>
      <c r="W34" s="13">
        <f t="shared" si="9"/>
        <v>0.008854166666666666</v>
      </c>
      <c r="X34" s="13">
        <f t="shared" si="10"/>
        <v>0.008544389978213508</v>
      </c>
      <c r="Y34" s="6">
        <v>0.19369212962962964</v>
      </c>
      <c r="Z34" s="13">
        <f t="shared" si="11"/>
        <v>0.04843750000000002</v>
      </c>
      <c r="AA34" s="13">
        <f t="shared" si="12"/>
        <v>0.009139150943396231</v>
      </c>
      <c r="AB34" s="13">
        <f t="shared" si="13"/>
        <v>0.008685745723301778</v>
      </c>
      <c r="AC34" s="7">
        <v>0.22515046296296296</v>
      </c>
      <c r="AD34" s="13">
        <f t="shared" si="14"/>
        <v>0.03145833333333331</v>
      </c>
      <c r="AE34" s="13">
        <f t="shared" si="15"/>
        <v>0.00983072916666666</v>
      </c>
      <c r="AF34" s="13">
        <f t="shared" si="16"/>
        <v>0.008829429920116195</v>
      </c>
      <c r="AG34" s="7">
        <v>0.2753703703703704</v>
      </c>
      <c r="AH34" s="13">
        <f t="shared" si="17"/>
        <v>0.05021990740740742</v>
      </c>
      <c r="AI34" s="13">
        <f t="shared" si="18"/>
        <v>0.009475454227812721</v>
      </c>
      <c r="AJ34" s="13">
        <f t="shared" si="19"/>
        <v>0.008825973409306744</v>
      </c>
      <c r="AK34" s="11">
        <v>22</v>
      </c>
      <c r="AL34" s="11"/>
      <c r="AM34" s="13"/>
      <c r="AN34" s="13"/>
      <c r="AO34" s="13"/>
    </row>
    <row r="35" spans="1:41" s="9" customFormat="1" ht="12.75">
      <c r="A35" s="9">
        <f t="shared" si="20"/>
        <v>30</v>
      </c>
      <c r="B35" s="11">
        <v>57</v>
      </c>
      <c r="C35" s="18" t="s">
        <v>48</v>
      </c>
      <c r="D35" s="10" t="s">
        <v>49</v>
      </c>
      <c r="E35" s="10" t="s">
        <v>24</v>
      </c>
      <c r="F35" s="10" t="s">
        <v>71</v>
      </c>
      <c r="G35" s="12">
        <v>57</v>
      </c>
      <c r="H35" s="11" t="s">
        <v>64</v>
      </c>
      <c r="I35" s="12" t="s">
        <v>18</v>
      </c>
      <c r="J35" s="13">
        <f t="shared" si="0"/>
        <v>0.2789351851851852</v>
      </c>
      <c r="K35" s="6">
        <v>0.04101851851851852</v>
      </c>
      <c r="L35" s="13">
        <f t="shared" si="1"/>
        <v>0.007739343116701607</v>
      </c>
      <c r="M35" s="7">
        <v>0.06407407407407407</v>
      </c>
      <c r="N35" s="13">
        <f t="shared" si="2"/>
        <v>0.02305555555555556</v>
      </c>
      <c r="O35" s="13">
        <f t="shared" si="3"/>
        <v>0.0072048611111111115</v>
      </c>
      <c r="P35" s="13">
        <f t="shared" si="4"/>
        <v>0.007538126361655774</v>
      </c>
      <c r="Q35" s="7">
        <v>0.10625</v>
      </c>
      <c r="R35" s="13">
        <f t="shared" si="5"/>
        <v>0.04217592592592592</v>
      </c>
      <c r="S35" s="13">
        <f t="shared" si="6"/>
        <v>0.007957721872816213</v>
      </c>
      <c r="T35" s="13">
        <f t="shared" si="7"/>
        <v>0.00769927536231884</v>
      </c>
      <c r="U35" s="7">
        <v>0.1771990740740741</v>
      </c>
      <c r="V35" s="13">
        <f t="shared" si="8"/>
        <v>0.0709490740740741</v>
      </c>
      <c r="W35" s="13">
        <f t="shared" si="9"/>
        <v>0.022171585648148154</v>
      </c>
      <c r="X35" s="13">
        <f t="shared" si="10"/>
        <v>0.01042347494553377</v>
      </c>
      <c r="Y35" s="6">
        <v>0.18901620370370367</v>
      </c>
      <c r="Z35" s="13">
        <f t="shared" si="11"/>
        <v>0.01181712962962958</v>
      </c>
      <c r="AA35" s="13">
        <f t="shared" si="12"/>
        <v>0.0022296470999301097</v>
      </c>
      <c r="AB35" s="13">
        <f t="shared" si="13"/>
        <v>0.008476062946354425</v>
      </c>
      <c r="AC35" s="7">
        <v>0.2232638888888889</v>
      </c>
      <c r="AD35" s="13">
        <f t="shared" si="14"/>
        <v>0.03424768518518523</v>
      </c>
      <c r="AE35" s="13">
        <f t="shared" si="15"/>
        <v>0.010702401620370384</v>
      </c>
      <c r="AF35" s="13">
        <f t="shared" si="16"/>
        <v>0.008755446623093683</v>
      </c>
      <c r="AG35" s="7">
        <v>0.2789351851851852</v>
      </c>
      <c r="AH35" s="13">
        <f t="shared" si="17"/>
        <v>0.055671296296296274</v>
      </c>
      <c r="AI35" s="13">
        <f t="shared" si="18"/>
        <v>0.010504018169112506</v>
      </c>
      <c r="AJ35" s="13">
        <f t="shared" si="19"/>
        <v>0.00894023029439696</v>
      </c>
      <c r="AK35" s="11">
        <v>23</v>
      </c>
      <c r="AL35" s="11"/>
      <c r="AM35" s="13"/>
      <c r="AN35" s="13"/>
      <c r="AO35" s="13"/>
    </row>
    <row r="36" spans="1:41" s="9" customFormat="1" ht="12.75">
      <c r="A36" s="9">
        <f t="shared" si="20"/>
        <v>31</v>
      </c>
      <c r="B36" s="11">
        <v>60</v>
      </c>
      <c r="C36" s="10" t="s">
        <v>52</v>
      </c>
      <c r="D36" s="9" t="s">
        <v>117</v>
      </c>
      <c r="E36" s="9" t="s">
        <v>24</v>
      </c>
      <c r="F36" s="10" t="s">
        <v>15</v>
      </c>
      <c r="G36" s="11">
        <v>60</v>
      </c>
      <c r="H36" s="11" t="s">
        <v>66</v>
      </c>
      <c r="I36" s="11" t="s">
        <v>18</v>
      </c>
      <c r="J36" s="13">
        <f t="shared" si="0"/>
        <v>0.27900462962962963</v>
      </c>
      <c r="K36" s="6">
        <v>0.03560185185185185</v>
      </c>
      <c r="L36" s="13">
        <f t="shared" si="1"/>
        <v>0.006717330538085255</v>
      </c>
      <c r="M36" s="7">
        <v>0.05768518518518518</v>
      </c>
      <c r="N36" s="13">
        <f t="shared" si="2"/>
        <v>0.02208333333333333</v>
      </c>
      <c r="O36" s="13">
        <f t="shared" si="3"/>
        <v>0.006901041666666666</v>
      </c>
      <c r="P36" s="13">
        <f t="shared" si="4"/>
        <v>0.006786492374727668</v>
      </c>
      <c r="Q36" s="7">
        <v>0.10167824074074074</v>
      </c>
      <c r="R36" s="13">
        <f t="shared" si="5"/>
        <v>0.043993055555555556</v>
      </c>
      <c r="S36" s="13">
        <f t="shared" si="6"/>
        <v>0.008300576519916144</v>
      </c>
      <c r="T36" s="13">
        <f t="shared" si="7"/>
        <v>0.007367988459473966</v>
      </c>
      <c r="U36" s="7">
        <v>0.13113425925925926</v>
      </c>
      <c r="V36" s="13">
        <f t="shared" si="8"/>
        <v>0.02945601851851852</v>
      </c>
      <c r="W36" s="13">
        <f t="shared" si="9"/>
        <v>0.009205005787037037</v>
      </c>
      <c r="X36" s="13">
        <f t="shared" si="10"/>
        <v>0.007713779956427015</v>
      </c>
      <c r="Y36" s="6">
        <v>0.1848263888888889</v>
      </c>
      <c r="Z36" s="13">
        <f t="shared" si="11"/>
        <v>0.05369212962962963</v>
      </c>
      <c r="AA36" s="13">
        <f t="shared" si="12"/>
        <v>0.010130590496156534</v>
      </c>
      <c r="AB36" s="13">
        <f t="shared" si="13"/>
        <v>0.008288178873941206</v>
      </c>
      <c r="AC36" s="7">
        <v>0.22048611111111113</v>
      </c>
      <c r="AD36" s="13">
        <f t="shared" si="14"/>
        <v>0.035659722222222245</v>
      </c>
      <c r="AE36" s="13">
        <f t="shared" si="15"/>
        <v>0.011143663194444452</v>
      </c>
      <c r="AF36" s="13">
        <f t="shared" si="16"/>
        <v>0.008646514161220045</v>
      </c>
      <c r="AG36" s="7">
        <v>0.27900462962962963</v>
      </c>
      <c r="AH36" s="13">
        <f t="shared" si="17"/>
        <v>0.0585185185185185</v>
      </c>
      <c r="AI36" s="13">
        <f t="shared" si="18"/>
        <v>0.011041229909154434</v>
      </c>
      <c r="AJ36" s="13">
        <f t="shared" si="19"/>
        <v>0.008942456077872744</v>
      </c>
      <c r="AK36" s="11">
        <v>24</v>
      </c>
      <c r="AL36" s="11" t="s">
        <v>170</v>
      </c>
      <c r="AM36" s="13"/>
      <c r="AN36" s="13"/>
      <c r="AO36" s="13"/>
    </row>
    <row r="37" spans="1:41" s="9" customFormat="1" ht="12.75">
      <c r="A37" s="9">
        <f t="shared" si="20"/>
        <v>32</v>
      </c>
      <c r="B37" s="11">
        <v>27</v>
      </c>
      <c r="C37" s="10" t="s">
        <v>127</v>
      </c>
      <c r="D37" s="10" t="s">
        <v>126</v>
      </c>
      <c r="E37" s="9" t="s">
        <v>24</v>
      </c>
      <c r="F37" s="10" t="s">
        <v>71</v>
      </c>
      <c r="G37" s="12">
        <v>26</v>
      </c>
      <c r="H37" s="11" t="s">
        <v>169</v>
      </c>
      <c r="I37" s="12" t="s">
        <v>21</v>
      </c>
      <c r="J37" s="13">
        <f t="shared" si="0"/>
        <v>0.2797685185185185</v>
      </c>
      <c r="K37" s="6">
        <v>0.041666666666666664</v>
      </c>
      <c r="L37" s="13">
        <f t="shared" si="1"/>
        <v>0.007861635220125786</v>
      </c>
      <c r="M37" s="7">
        <v>0.07099537037037036</v>
      </c>
      <c r="N37" s="13">
        <f t="shared" si="2"/>
        <v>0.029328703703703697</v>
      </c>
      <c r="O37" s="13">
        <f t="shared" si="3"/>
        <v>0.009165219907407405</v>
      </c>
      <c r="P37" s="13">
        <f t="shared" si="4"/>
        <v>0.008352396514161219</v>
      </c>
      <c r="Q37" s="7">
        <v>0.11628472222222223</v>
      </c>
      <c r="R37" s="13">
        <f t="shared" si="5"/>
        <v>0.04528935185185187</v>
      </c>
      <c r="S37" s="13">
        <f t="shared" si="6"/>
        <v>0.008545160726764504</v>
      </c>
      <c r="T37" s="13">
        <f t="shared" si="7"/>
        <v>0.008426429146537842</v>
      </c>
      <c r="U37" s="7">
        <v>0.14792824074074074</v>
      </c>
      <c r="V37" s="13">
        <f t="shared" si="8"/>
        <v>0.0316435185185185</v>
      </c>
      <c r="W37" s="13">
        <f t="shared" si="9"/>
        <v>0.00988859953703703</v>
      </c>
      <c r="X37" s="13">
        <f t="shared" si="10"/>
        <v>0.008701661220043573</v>
      </c>
      <c r="Y37" s="6">
        <v>0.19594907407407405</v>
      </c>
      <c r="Z37" s="13">
        <f t="shared" si="11"/>
        <v>0.04802083333333332</v>
      </c>
      <c r="AA37" s="13">
        <f t="shared" si="12"/>
        <v>0.009060534591194967</v>
      </c>
      <c r="AB37" s="13">
        <f t="shared" si="13"/>
        <v>0.008786953994353097</v>
      </c>
      <c r="AC37" s="7">
        <v>0.22806712962962963</v>
      </c>
      <c r="AD37" s="13">
        <f t="shared" si="14"/>
        <v>0.03211805555555558</v>
      </c>
      <c r="AE37" s="13">
        <f t="shared" si="15"/>
        <v>0.010036892361111119</v>
      </c>
      <c r="AF37" s="13">
        <f t="shared" si="16"/>
        <v>0.008943809005083516</v>
      </c>
      <c r="AG37" s="7">
        <v>0.2797685185185185</v>
      </c>
      <c r="AH37" s="13">
        <f t="shared" si="17"/>
        <v>0.051701388888888894</v>
      </c>
      <c r="AI37" s="13">
        <f t="shared" si="18"/>
        <v>0.009754979035639414</v>
      </c>
      <c r="AJ37" s="13">
        <f t="shared" si="19"/>
        <v>0.008966939696106364</v>
      </c>
      <c r="AK37" s="11">
        <v>8</v>
      </c>
      <c r="AL37" s="11"/>
      <c r="AM37" s="13"/>
      <c r="AN37" s="13"/>
      <c r="AO37" s="13"/>
    </row>
    <row r="38" spans="1:41" s="9" customFormat="1" ht="12.75">
      <c r="A38" s="9">
        <f t="shared" si="20"/>
        <v>33</v>
      </c>
      <c r="B38" s="11">
        <v>38</v>
      </c>
      <c r="C38" s="10" t="s">
        <v>103</v>
      </c>
      <c r="D38" s="18" t="s">
        <v>104</v>
      </c>
      <c r="E38" s="18" t="s">
        <v>24</v>
      </c>
      <c r="F38" s="10" t="s">
        <v>71</v>
      </c>
      <c r="G38" s="12">
        <v>38</v>
      </c>
      <c r="H38" s="11" t="s">
        <v>162</v>
      </c>
      <c r="I38" s="12" t="s">
        <v>21</v>
      </c>
      <c r="J38" s="13">
        <f aca="true" t="shared" si="21" ref="J38:J70">+AG38</f>
        <v>0.2797685185185185</v>
      </c>
      <c r="K38" s="6">
        <v>0.041666666666666664</v>
      </c>
      <c r="L38" s="13">
        <f aca="true" t="shared" si="22" ref="L38:L56">+K38/5.3</f>
        <v>0.007861635220125786</v>
      </c>
      <c r="M38" s="7">
        <v>0.07035879629629631</v>
      </c>
      <c r="N38" s="13">
        <f aca="true" t="shared" si="23" ref="N38:N56">+M38-K38</f>
        <v>0.028692129629629644</v>
      </c>
      <c r="O38" s="13">
        <f aca="true" t="shared" si="24" ref="O38:O56">+N38/3.2</f>
        <v>0.008966290509259263</v>
      </c>
      <c r="P38" s="13">
        <f aca="true" t="shared" si="25" ref="P38:P56">+M38/8.5</f>
        <v>0.008277505446623095</v>
      </c>
      <c r="Q38" s="7">
        <v>0.11708333333333333</v>
      </c>
      <c r="R38" s="13">
        <f aca="true" t="shared" si="26" ref="R38:R56">+Q38-M38</f>
        <v>0.04672453703703702</v>
      </c>
      <c r="S38" s="13">
        <f aca="true" t="shared" si="27" ref="S38:S56">+R38/5.3</f>
        <v>0.008815950384346608</v>
      </c>
      <c r="T38" s="13">
        <f aca="true" t="shared" si="28" ref="T38:T56">+Q38/13.8</f>
        <v>0.008484299516908211</v>
      </c>
      <c r="U38" s="7">
        <v>0.1479398148148148</v>
      </c>
      <c r="V38" s="13">
        <f aca="true" t="shared" si="29" ref="V38:V56">+U38-Q38</f>
        <v>0.03085648148148147</v>
      </c>
      <c r="W38" s="13">
        <f aca="true" t="shared" si="30" ref="W38:W56">+V38/3.2</f>
        <v>0.009642650462962959</v>
      </c>
      <c r="X38" s="13">
        <f aca="true" t="shared" si="31" ref="X38:X56">+U38/17</f>
        <v>0.008702342047930283</v>
      </c>
      <c r="Y38" s="6">
        <v>0.19594907407407405</v>
      </c>
      <c r="Z38" s="13">
        <f aca="true" t="shared" si="32" ref="Z38:Z56">+Y38-U38</f>
        <v>0.04800925925925925</v>
      </c>
      <c r="AA38" s="13">
        <f aca="true" t="shared" si="33" ref="AA38:AA56">+Z38/5.3</f>
        <v>0.00905835080363382</v>
      </c>
      <c r="AB38" s="13">
        <f aca="true" t="shared" si="34" ref="AB38:AB56">+Y38/22.3</f>
        <v>0.008786953994353097</v>
      </c>
      <c r="AC38" s="7">
        <v>0.22806712962962963</v>
      </c>
      <c r="AD38" s="13">
        <f aca="true" t="shared" si="35" ref="AD38:AD56">+AC38-Y38</f>
        <v>0.03211805555555558</v>
      </c>
      <c r="AE38" s="13">
        <f aca="true" t="shared" si="36" ref="AE38:AE56">+AD38/3.2</f>
        <v>0.010036892361111119</v>
      </c>
      <c r="AF38" s="13">
        <f aca="true" t="shared" si="37" ref="AF38:AF56">+AC38/25.5</f>
        <v>0.008943809005083516</v>
      </c>
      <c r="AG38" s="7">
        <v>0.2797685185185185</v>
      </c>
      <c r="AH38" s="13">
        <f aca="true" t="shared" si="38" ref="AH38:AH56">+AG38-AC38</f>
        <v>0.051701388888888894</v>
      </c>
      <c r="AI38" s="13">
        <f aca="true" t="shared" si="39" ref="AI38:AI56">+AH38/5.3</f>
        <v>0.009754979035639414</v>
      </c>
      <c r="AJ38" s="13">
        <f aca="true" t="shared" si="40" ref="AJ38:AJ56">+AG38/31.2</f>
        <v>0.008966939696106364</v>
      </c>
      <c r="AK38" s="11">
        <v>9</v>
      </c>
      <c r="AL38" s="11"/>
      <c r="AM38" s="13"/>
      <c r="AN38" s="13"/>
      <c r="AO38" s="13"/>
    </row>
    <row r="39" spans="1:41" s="9" customFormat="1" ht="12.75">
      <c r="A39" s="9">
        <f t="shared" si="20"/>
        <v>34</v>
      </c>
      <c r="B39" s="11">
        <v>2</v>
      </c>
      <c r="C39" s="10" t="s">
        <v>77</v>
      </c>
      <c r="D39" s="18" t="s">
        <v>78</v>
      </c>
      <c r="E39" s="18" t="s">
        <v>36</v>
      </c>
      <c r="F39" s="18" t="s">
        <v>71</v>
      </c>
      <c r="G39" s="12">
        <v>46</v>
      </c>
      <c r="H39" s="22" t="s">
        <v>65</v>
      </c>
      <c r="I39" s="12" t="s">
        <v>21</v>
      </c>
      <c r="J39" s="13">
        <f t="shared" si="21"/>
        <v>0.2848263888888889</v>
      </c>
      <c r="K39" s="6">
        <v>0.04513888888888889</v>
      </c>
      <c r="L39" s="13">
        <f t="shared" si="22"/>
        <v>0.008516771488469603</v>
      </c>
      <c r="M39" s="6">
        <v>0.07341435185185186</v>
      </c>
      <c r="N39" s="13">
        <f t="shared" si="23"/>
        <v>0.028275462962962968</v>
      </c>
      <c r="O39" s="13">
        <f t="shared" si="24"/>
        <v>0.008836082175925927</v>
      </c>
      <c r="P39" s="13">
        <f t="shared" si="25"/>
        <v>0.0086369825708061</v>
      </c>
      <c r="Q39" s="6">
        <v>0.1213773148148148</v>
      </c>
      <c r="R39" s="13">
        <f t="shared" si="26"/>
        <v>0.04796296296296294</v>
      </c>
      <c r="S39" s="13">
        <f t="shared" si="27"/>
        <v>0.009049615653389236</v>
      </c>
      <c r="T39" s="13">
        <f t="shared" si="28"/>
        <v>0.008795457595276434</v>
      </c>
      <c r="U39" s="6">
        <v>0.15082175925925925</v>
      </c>
      <c r="V39" s="13">
        <f t="shared" si="29"/>
        <v>0.029444444444444454</v>
      </c>
      <c r="W39" s="13">
        <f t="shared" si="30"/>
        <v>0.009201388888888891</v>
      </c>
      <c r="X39" s="13">
        <f t="shared" si="31"/>
        <v>0.008871868191721132</v>
      </c>
      <c r="Y39" s="6">
        <v>0.2030671296296296</v>
      </c>
      <c r="Z39" s="13">
        <f t="shared" si="32"/>
        <v>0.05224537037037036</v>
      </c>
      <c r="AA39" s="13">
        <f t="shared" si="33"/>
        <v>0.009857617051013276</v>
      </c>
      <c r="AB39" s="13">
        <f t="shared" si="34"/>
        <v>0.009106149310745722</v>
      </c>
      <c r="AC39" s="6">
        <v>0.23564814814814816</v>
      </c>
      <c r="AD39" s="13">
        <f t="shared" si="35"/>
        <v>0.03258101851851855</v>
      </c>
      <c r="AE39" s="13">
        <f t="shared" si="36"/>
        <v>0.010181568287037047</v>
      </c>
      <c r="AF39" s="13">
        <f t="shared" si="37"/>
        <v>0.009241103848946986</v>
      </c>
      <c r="AG39" s="6">
        <v>0.2848263888888889</v>
      </c>
      <c r="AH39" s="13">
        <f t="shared" si="38"/>
        <v>0.04917824074074073</v>
      </c>
      <c r="AI39" s="13">
        <f t="shared" si="39"/>
        <v>0.009278913347309571</v>
      </c>
      <c r="AJ39" s="13">
        <f t="shared" si="40"/>
        <v>0.009129050925925926</v>
      </c>
      <c r="AK39" s="11">
        <v>10</v>
      </c>
      <c r="AL39" s="11"/>
      <c r="AM39" s="16"/>
      <c r="AN39" s="13"/>
      <c r="AO39" s="13"/>
    </row>
    <row r="40" spans="1:41" s="9" customFormat="1" ht="12.75">
      <c r="A40" s="9">
        <f t="shared" si="20"/>
        <v>35</v>
      </c>
      <c r="B40" s="11">
        <v>30</v>
      </c>
      <c r="C40" s="10" t="s">
        <v>33</v>
      </c>
      <c r="D40" s="10" t="s">
        <v>133</v>
      </c>
      <c r="E40" s="9" t="s">
        <v>24</v>
      </c>
      <c r="F40" s="10" t="s">
        <v>71</v>
      </c>
      <c r="G40" s="11">
        <v>47</v>
      </c>
      <c r="H40" s="12" t="s">
        <v>65</v>
      </c>
      <c r="I40" s="12" t="s">
        <v>18</v>
      </c>
      <c r="J40" s="13">
        <f t="shared" si="21"/>
        <v>0.28677083333333336</v>
      </c>
      <c r="K40" s="6">
        <v>0.03817129629629629</v>
      </c>
      <c r="L40" s="13">
        <f t="shared" si="22"/>
        <v>0.007202131376659678</v>
      </c>
      <c r="M40" s="7">
        <v>0.06414351851851852</v>
      </c>
      <c r="N40" s="13">
        <f t="shared" si="23"/>
        <v>0.025972222222222223</v>
      </c>
      <c r="O40" s="13">
        <f t="shared" si="24"/>
        <v>0.008116319444444443</v>
      </c>
      <c r="P40" s="13">
        <f t="shared" si="25"/>
        <v>0.007546296296296296</v>
      </c>
      <c r="Q40" s="7">
        <v>0.09583333333333333</v>
      </c>
      <c r="R40" s="13">
        <f t="shared" si="26"/>
        <v>0.03168981481481481</v>
      </c>
      <c r="S40" s="13">
        <f t="shared" si="27"/>
        <v>0.005979210342417889</v>
      </c>
      <c r="T40" s="13">
        <f t="shared" si="28"/>
        <v>0.006944444444444443</v>
      </c>
      <c r="U40" s="7">
        <v>0.15230324074074075</v>
      </c>
      <c r="V40" s="13">
        <f t="shared" si="29"/>
        <v>0.05646990740740743</v>
      </c>
      <c r="W40" s="13">
        <f t="shared" si="30"/>
        <v>0.01764684606481482</v>
      </c>
      <c r="X40" s="13">
        <f t="shared" si="31"/>
        <v>0.008959014161220044</v>
      </c>
      <c r="Y40" s="6">
        <v>0.20180555555555557</v>
      </c>
      <c r="Z40" s="13">
        <f t="shared" si="32"/>
        <v>0.04950231481481482</v>
      </c>
      <c r="AA40" s="13">
        <f t="shared" si="33"/>
        <v>0.009340059399021664</v>
      </c>
      <c r="AB40" s="13">
        <f t="shared" si="34"/>
        <v>0.00904957648231191</v>
      </c>
      <c r="AC40" s="7">
        <v>0.2339351851851852</v>
      </c>
      <c r="AD40" s="13">
        <f t="shared" si="35"/>
        <v>0.03212962962962962</v>
      </c>
      <c r="AE40" s="13">
        <f t="shared" si="36"/>
        <v>0.010040509259259256</v>
      </c>
      <c r="AF40" s="13">
        <f t="shared" si="37"/>
        <v>0.009173928830791576</v>
      </c>
      <c r="AG40" s="7">
        <v>0.28677083333333336</v>
      </c>
      <c r="AH40" s="13">
        <f t="shared" si="38"/>
        <v>0.05283564814814817</v>
      </c>
      <c r="AI40" s="13">
        <f t="shared" si="39"/>
        <v>0.00996899021663173</v>
      </c>
      <c r="AJ40" s="13">
        <f t="shared" si="40"/>
        <v>0.009191372863247865</v>
      </c>
      <c r="AK40" s="11">
        <v>25</v>
      </c>
      <c r="AL40" s="11"/>
      <c r="AM40" s="13"/>
      <c r="AN40" s="13"/>
      <c r="AO40" s="13"/>
    </row>
    <row r="41" spans="1:41" s="9" customFormat="1" ht="12.75">
      <c r="A41" s="9">
        <f t="shared" si="20"/>
        <v>36</v>
      </c>
      <c r="B41" s="11">
        <v>59</v>
      </c>
      <c r="C41" s="18" t="s">
        <v>145</v>
      </c>
      <c r="D41" s="18" t="s">
        <v>146</v>
      </c>
      <c r="E41" s="9" t="s">
        <v>24</v>
      </c>
      <c r="F41" s="10" t="s">
        <v>71</v>
      </c>
      <c r="G41" s="12">
        <v>58</v>
      </c>
      <c r="H41" s="12" t="s">
        <v>64</v>
      </c>
      <c r="I41" s="14" t="s">
        <v>18</v>
      </c>
      <c r="J41" s="13">
        <f t="shared" si="21"/>
        <v>0.28677083333333336</v>
      </c>
      <c r="K41" s="6">
        <v>0.0440625</v>
      </c>
      <c r="L41" s="13">
        <f t="shared" si="22"/>
        <v>0.008313679245283019</v>
      </c>
      <c r="M41" s="7">
        <v>0.07194444444444444</v>
      </c>
      <c r="N41" s="13">
        <f t="shared" si="23"/>
        <v>0.02788194444444444</v>
      </c>
      <c r="O41" s="13">
        <f t="shared" si="24"/>
        <v>0.008713107638888886</v>
      </c>
      <c r="P41" s="13">
        <f t="shared" si="25"/>
        <v>0.008464052287581698</v>
      </c>
      <c r="Q41" s="7">
        <v>0.11805555555555557</v>
      </c>
      <c r="R41" s="13">
        <f t="shared" si="26"/>
        <v>0.04611111111111113</v>
      </c>
      <c r="S41" s="13">
        <f t="shared" si="27"/>
        <v>0.008700209643605874</v>
      </c>
      <c r="T41" s="13">
        <f t="shared" si="28"/>
        <v>0.00855475040257649</v>
      </c>
      <c r="U41" s="7">
        <v>0.15081018518518519</v>
      </c>
      <c r="V41" s="13">
        <f t="shared" si="29"/>
        <v>0.03275462962962962</v>
      </c>
      <c r="W41" s="13">
        <f t="shared" si="30"/>
        <v>0.010235821759259255</v>
      </c>
      <c r="X41" s="13">
        <f t="shared" si="31"/>
        <v>0.008871187363834424</v>
      </c>
      <c r="Y41" s="6">
        <v>0.20180555555555557</v>
      </c>
      <c r="Z41" s="13">
        <f t="shared" si="32"/>
        <v>0.050995370370370385</v>
      </c>
      <c r="AA41" s="13">
        <f t="shared" si="33"/>
        <v>0.009621767994409508</v>
      </c>
      <c r="AB41" s="13">
        <f t="shared" si="34"/>
        <v>0.00904957648231191</v>
      </c>
      <c r="AC41" s="7">
        <v>0.2339351851851852</v>
      </c>
      <c r="AD41" s="13">
        <f t="shared" si="35"/>
        <v>0.03212962962962962</v>
      </c>
      <c r="AE41" s="13">
        <f t="shared" si="36"/>
        <v>0.010040509259259256</v>
      </c>
      <c r="AF41" s="13">
        <f t="shared" si="37"/>
        <v>0.009173928830791576</v>
      </c>
      <c r="AG41" s="7">
        <v>0.28677083333333336</v>
      </c>
      <c r="AH41" s="13">
        <f t="shared" si="38"/>
        <v>0.05283564814814817</v>
      </c>
      <c r="AI41" s="13">
        <f t="shared" si="39"/>
        <v>0.00996899021663173</v>
      </c>
      <c r="AJ41" s="13">
        <f t="shared" si="40"/>
        <v>0.009191372863247865</v>
      </c>
      <c r="AK41" s="11">
        <v>26</v>
      </c>
      <c r="AL41" s="11"/>
      <c r="AM41" s="13"/>
      <c r="AN41" s="13"/>
      <c r="AO41" s="13"/>
    </row>
    <row r="42" spans="1:41" s="9" customFormat="1" ht="12.75">
      <c r="A42" s="9">
        <f t="shared" si="20"/>
        <v>37</v>
      </c>
      <c r="B42" s="11">
        <v>8</v>
      </c>
      <c r="C42" s="18" t="s">
        <v>31</v>
      </c>
      <c r="D42" s="10" t="s">
        <v>83</v>
      </c>
      <c r="E42" s="10" t="s">
        <v>24</v>
      </c>
      <c r="F42" s="18" t="s">
        <v>71</v>
      </c>
      <c r="G42" s="12">
        <v>38</v>
      </c>
      <c r="H42" s="11" t="s">
        <v>162</v>
      </c>
      <c r="I42" s="12" t="s">
        <v>18</v>
      </c>
      <c r="J42" s="13">
        <f t="shared" si="21"/>
        <v>0.28824074074074074</v>
      </c>
      <c r="K42" s="6">
        <v>0.0419212962962963</v>
      </c>
      <c r="L42" s="13">
        <f t="shared" si="22"/>
        <v>0.007909678546471</v>
      </c>
      <c r="M42" s="6">
        <v>0.06944444444444443</v>
      </c>
      <c r="N42" s="13">
        <f t="shared" si="23"/>
        <v>0.027523148148148137</v>
      </c>
      <c r="O42" s="13">
        <f t="shared" si="24"/>
        <v>0.008600983796296292</v>
      </c>
      <c r="P42" s="13">
        <f t="shared" si="25"/>
        <v>0.008169934640522875</v>
      </c>
      <c r="Q42" s="6">
        <v>0.11460648148148149</v>
      </c>
      <c r="R42" s="13">
        <f t="shared" si="26"/>
        <v>0.045162037037037056</v>
      </c>
      <c r="S42" s="13">
        <f t="shared" si="27"/>
        <v>0.008521139063591898</v>
      </c>
      <c r="T42" s="13">
        <f t="shared" si="28"/>
        <v>0.00830481749865808</v>
      </c>
      <c r="U42" s="6">
        <v>0.14629629629629629</v>
      </c>
      <c r="V42" s="13">
        <f t="shared" si="29"/>
        <v>0.031689814814814796</v>
      </c>
      <c r="W42" s="13">
        <f t="shared" si="30"/>
        <v>0.009903067129629623</v>
      </c>
      <c r="X42" s="13">
        <f t="shared" si="31"/>
        <v>0.00860566448801743</v>
      </c>
      <c r="Y42" s="6">
        <v>0.20055555555555557</v>
      </c>
      <c r="Z42" s="13">
        <f t="shared" si="32"/>
        <v>0.054259259259259285</v>
      </c>
      <c r="AA42" s="13">
        <f t="shared" si="33"/>
        <v>0.010237596086652695</v>
      </c>
      <c r="AB42" s="13">
        <f t="shared" si="34"/>
        <v>0.008993522670652716</v>
      </c>
      <c r="AC42" s="6">
        <v>0.23511574074074074</v>
      </c>
      <c r="AD42" s="13">
        <f t="shared" si="35"/>
        <v>0.034560185185185166</v>
      </c>
      <c r="AE42" s="13">
        <f t="shared" si="36"/>
        <v>0.010800057870370364</v>
      </c>
      <c r="AF42" s="13">
        <f t="shared" si="37"/>
        <v>0.009220225127087872</v>
      </c>
      <c r="AG42" s="6">
        <v>0.28824074074074074</v>
      </c>
      <c r="AH42" s="13">
        <f t="shared" si="38"/>
        <v>0.053125000000000006</v>
      </c>
      <c r="AI42" s="13">
        <f t="shared" si="39"/>
        <v>0.010023584905660379</v>
      </c>
      <c r="AJ42" s="13">
        <f t="shared" si="40"/>
        <v>0.009238485280151948</v>
      </c>
      <c r="AK42" s="11">
        <v>27</v>
      </c>
      <c r="AL42" s="11"/>
      <c r="AM42" s="13"/>
      <c r="AN42" s="13"/>
      <c r="AO42" s="13"/>
    </row>
    <row r="43" spans="1:41" s="9" customFormat="1" ht="12.75">
      <c r="A43" s="9">
        <f t="shared" si="20"/>
        <v>38</v>
      </c>
      <c r="B43" s="11">
        <v>6</v>
      </c>
      <c r="C43" s="10" t="s">
        <v>80</v>
      </c>
      <c r="D43" s="18" t="s">
        <v>81</v>
      </c>
      <c r="E43" s="18" t="s">
        <v>24</v>
      </c>
      <c r="F43" s="10" t="s">
        <v>71</v>
      </c>
      <c r="G43" s="12">
        <v>53</v>
      </c>
      <c r="H43" s="11" t="s">
        <v>64</v>
      </c>
      <c r="I43" s="12" t="s">
        <v>18</v>
      </c>
      <c r="J43" s="13">
        <f t="shared" si="21"/>
        <v>0.28837962962962965</v>
      </c>
      <c r="K43" s="6">
        <v>0.043993055555555556</v>
      </c>
      <c r="L43" s="13">
        <f t="shared" si="22"/>
        <v>0.008300576519916144</v>
      </c>
      <c r="M43" s="7">
        <v>0.06267361111111111</v>
      </c>
      <c r="N43" s="13">
        <f t="shared" si="23"/>
        <v>0.018680555555555554</v>
      </c>
      <c r="O43" s="13">
        <f t="shared" si="24"/>
        <v>0.00583767361111111</v>
      </c>
      <c r="P43" s="13">
        <f t="shared" si="25"/>
        <v>0.007373366013071895</v>
      </c>
      <c r="Q43" s="7">
        <v>0.10486111111111111</v>
      </c>
      <c r="R43" s="13">
        <f t="shared" si="26"/>
        <v>0.0421875</v>
      </c>
      <c r="S43" s="13">
        <f t="shared" si="27"/>
        <v>0.007959905660377358</v>
      </c>
      <c r="T43" s="13">
        <f t="shared" si="28"/>
        <v>0.007598631239935588</v>
      </c>
      <c r="U43" s="7">
        <v>0.1346064814814815</v>
      </c>
      <c r="V43" s="13">
        <f t="shared" si="29"/>
        <v>0.02974537037037038</v>
      </c>
      <c r="W43" s="13">
        <f t="shared" si="30"/>
        <v>0.009295428240740743</v>
      </c>
      <c r="X43" s="13">
        <f t="shared" si="31"/>
        <v>0.007918028322440087</v>
      </c>
      <c r="Y43" s="6">
        <v>0.18796296296296297</v>
      </c>
      <c r="Z43" s="13">
        <f t="shared" si="32"/>
        <v>0.05335648148148148</v>
      </c>
      <c r="AA43" s="13">
        <f t="shared" si="33"/>
        <v>0.010067260656883298</v>
      </c>
      <c r="AB43" s="13">
        <f t="shared" si="34"/>
        <v>0.00842883241986381</v>
      </c>
      <c r="AC43" s="7">
        <v>0.2214351851851852</v>
      </c>
      <c r="AD43" s="13">
        <f t="shared" si="35"/>
        <v>0.03347222222222224</v>
      </c>
      <c r="AE43" s="13">
        <f t="shared" si="36"/>
        <v>0.010460069444444449</v>
      </c>
      <c r="AF43" s="13">
        <f t="shared" si="37"/>
        <v>0.008683732752360205</v>
      </c>
      <c r="AG43" s="7">
        <v>0.28837962962962965</v>
      </c>
      <c r="AH43" s="13">
        <f t="shared" si="38"/>
        <v>0.06694444444444445</v>
      </c>
      <c r="AI43" s="13">
        <f t="shared" si="39"/>
        <v>0.012631027253668764</v>
      </c>
      <c r="AJ43" s="13">
        <f t="shared" si="40"/>
        <v>0.009242936847103514</v>
      </c>
      <c r="AK43" s="11">
        <v>28</v>
      </c>
      <c r="AL43" s="11"/>
      <c r="AM43" s="16"/>
      <c r="AN43" s="13"/>
      <c r="AO43" s="13"/>
    </row>
    <row r="44" spans="1:41" s="9" customFormat="1" ht="12.75">
      <c r="A44" s="9">
        <f t="shared" si="20"/>
        <v>39</v>
      </c>
      <c r="B44" s="11">
        <v>66</v>
      </c>
      <c r="C44" s="18" t="s">
        <v>47</v>
      </c>
      <c r="D44" s="18" t="s">
        <v>153</v>
      </c>
      <c r="E44" s="18" t="s">
        <v>24</v>
      </c>
      <c r="F44" s="10" t="s">
        <v>71</v>
      </c>
      <c r="G44" s="11">
        <v>55</v>
      </c>
      <c r="H44" s="11" t="s">
        <v>64</v>
      </c>
      <c r="I44" s="14" t="s">
        <v>18</v>
      </c>
      <c r="J44" s="13">
        <f t="shared" si="21"/>
        <v>0.29128472222222224</v>
      </c>
      <c r="K44" s="6">
        <v>0.04090277777777778</v>
      </c>
      <c r="L44" s="13">
        <f t="shared" si="22"/>
        <v>0.007717505241090147</v>
      </c>
      <c r="M44" s="7">
        <v>0.06590277777777777</v>
      </c>
      <c r="N44" s="13">
        <f t="shared" si="23"/>
        <v>0.024999999999999988</v>
      </c>
      <c r="O44" s="13">
        <f t="shared" si="24"/>
        <v>0.007812499999999996</v>
      </c>
      <c r="P44" s="13">
        <f t="shared" si="25"/>
        <v>0.007753267973856208</v>
      </c>
      <c r="Q44" s="7">
        <v>0.11059027777777779</v>
      </c>
      <c r="R44" s="13">
        <f t="shared" si="26"/>
        <v>0.04468750000000002</v>
      </c>
      <c r="S44" s="13">
        <f t="shared" si="27"/>
        <v>0.008431603773584909</v>
      </c>
      <c r="T44" s="13">
        <f t="shared" si="28"/>
        <v>0.008013788244766507</v>
      </c>
      <c r="U44" s="7">
        <v>0.13923611111111112</v>
      </c>
      <c r="V44" s="13">
        <f t="shared" si="29"/>
        <v>0.02864583333333333</v>
      </c>
      <c r="W44" s="13">
        <f t="shared" si="30"/>
        <v>0.008951822916666664</v>
      </c>
      <c r="X44" s="13">
        <f t="shared" si="31"/>
        <v>0.008190359477124183</v>
      </c>
      <c r="Y44" s="6">
        <v>0.19108796296296296</v>
      </c>
      <c r="Z44" s="13">
        <f t="shared" si="32"/>
        <v>0.05185185185185184</v>
      </c>
      <c r="AA44" s="13">
        <f t="shared" si="33"/>
        <v>0.00978336827393431</v>
      </c>
      <c r="AB44" s="13">
        <f t="shared" si="34"/>
        <v>0.008568966949011792</v>
      </c>
      <c r="AC44" s="7">
        <v>0.22743055555555555</v>
      </c>
      <c r="AD44" s="13">
        <f t="shared" si="35"/>
        <v>0.03634259259259259</v>
      </c>
      <c r="AE44" s="13">
        <f t="shared" si="36"/>
        <v>0.011357060185185185</v>
      </c>
      <c r="AF44" s="13">
        <f t="shared" si="37"/>
        <v>0.00891884531590414</v>
      </c>
      <c r="AG44" s="7">
        <v>0.29128472222222224</v>
      </c>
      <c r="AH44" s="13">
        <f t="shared" si="38"/>
        <v>0.06385416666666668</v>
      </c>
      <c r="AI44" s="13">
        <f t="shared" si="39"/>
        <v>0.012047955974842772</v>
      </c>
      <c r="AJ44" s="13">
        <f t="shared" si="40"/>
        <v>0.00933604878917379</v>
      </c>
      <c r="AK44" s="11">
        <v>29</v>
      </c>
      <c r="AL44" s="11"/>
      <c r="AM44" s="13"/>
      <c r="AN44" s="13"/>
      <c r="AO44" s="13"/>
    </row>
    <row r="45" spans="1:41" s="9" customFormat="1" ht="12.75">
      <c r="A45" s="9">
        <f t="shared" si="20"/>
        <v>40</v>
      </c>
      <c r="B45" s="11">
        <v>22</v>
      </c>
      <c r="C45" s="10" t="s">
        <v>52</v>
      </c>
      <c r="D45" s="10" t="s">
        <v>125</v>
      </c>
      <c r="E45" s="10" t="s">
        <v>24</v>
      </c>
      <c r="F45" s="10" t="s">
        <v>71</v>
      </c>
      <c r="G45" s="12">
        <v>46</v>
      </c>
      <c r="H45" s="12" t="s">
        <v>65</v>
      </c>
      <c r="I45" s="12" t="s">
        <v>18</v>
      </c>
      <c r="J45" s="13">
        <f t="shared" si="21"/>
        <v>0.3015162037037037</v>
      </c>
      <c r="K45" s="6">
        <v>0.04469907407407408</v>
      </c>
      <c r="L45" s="13">
        <f t="shared" si="22"/>
        <v>0.008433787561146053</v>
      </c>
      <c r="M45" s="7">
        <v>0.08050925925925927</v>
      </c>
      <c r="N45" s="13">
        <f t="shared" si="23"/>
        <v>0.03581018518518519</v>
      </c>
      <c r="O45" s="13">
        <f t="shared" si="24"/>
        <v>0.01119068287037037</v>
      </c>
      <c r="P45" s="13">
        <f t="shared" si="25"/>
        <v>0.009471677559912855</v>
      </c>
      <c r="Q45" s="7">
        <v>0.12667824074074074</v>
      </c>
      <c r="R45" s="13">
        <f t="shared" si="26"/>
        <v>0.04616898148148148</v>
      </c>
      <c r="S45" s="13">
        <f t="shared" si="27"/>
        <v>0.0087111285814116</v>
      </c>
      <c r="T45" s="13">
        <f t="shared" si="28"/>
        <v>0.009179582662372517</v>
      </c>
      <c r="U45" s="7">
        <v>0.15679398148148146</v>
      </c>
      <c r="V45" s="13">
        <f t="shared" si="29"/>
        <v>0.03011574074074072</v>
      </c>
      <c r="W45" s="13">
        <f t="shared" si="30"/>
        <v>0.009411168981481475</v>
      </c>
      <c r="X45" s="13">
        <f t="shared" si="31"/>
        <v>0.009223175381263616</v>
      </c>
      <c r="Y45" s="6">
        <v>0.20775462962962962</v>
      </c>
      <c r="Z45" s="13">
        <f t="shared" si="32"/>
        <v>0.05096064814814816</v>
      </c>
      <c r="AA45" s="13">
        <f t="shared" si="33"/>
        <v>0.009615216631726068</v>
      </c>
      <c r="AB45" s="13">
        <f t="shared" si="34"/>
        <v>0.009316351104467695</v>
      </c>
      <c r="AC45" s="7">
        <v>0.2416435185185185</v>
      </c>
      <c r="AD45" s="13">
        <f t="shared" si="35"/>
        <v>0.033888888888888885</v>
      </c>
      <c r="AE45" s="13">
        <f t="shared" si="36"/>
        <v>0.010590277777777777</v>
      </c>
      <c r="AF45" s="13">
        <f t="shared" si="37"/>
        <v>0.009476216412490922</v>
      </c>
      <c r="AG45" s="7">
        <v>0.3015162037037037</v>
      </c>
      <c r="AH45" s="13">
        <f t="shared" si="38"/>
        <v>0.05987268518518518</v>
      </c>
      <c r="AI45" s="13">
        <f t="shared" si="39"/>
        <v>0.011296733053808525</v>
      </c>
      <c r="AJ45" s="13">
        <f t="shared" si="40"/>
        <v>0.009663980887939221</v>
      </c>
      <c r="AK45" s="11">
        <v>30</v>
      </c>
      <c r="AL45" s="11"/>
      <c r="AM45" s="15"/>
      <c r="AN45" s="13"/>
      <c r="AO45" s="13"/>
    </row>
    <row r="46" spans="1:41" s="9" customFormat="1" ht="12.75">
      <c r="A46" s="9">
        <f t="shared" si="20"/>
        <v>41</v>
      </c>
      <c r="B46" s="11">
        <v>43</v>
      </c>
      <c r="C46" s="10" t="s">
        <v>107</v>
      </c>
      <c r="D46" s="18" t="s">
        <v>108</v>
      </c>
      <c r="E46" s="18" t="s">
        <v>24</v>
      </c>
      <c r="F46" s="9" t="s">
        <v>71</v>
      </c>
      <c r="G46" s="12">
        <v>43</v>
      </c>
      <c r="H46" s="12" t="s">
        <v>65</v>
      </c>
      <c r="I46" s="12" t="s">
        <v>21</v>
      </c>
      <c r="J46" s="13">
        <f t="shared" si="21"/>
        <v>0.30274305555555553</v>
      </c>
      <c r="K46" s="6">
        <v>0.04539351851851852</v>
      </c>
      <c r="L46" s="13">
        <f t="shared" si="22"/>
        <v>0.008564814814814815</v>
      </c>
      <c r="M46" s="6">
        <v>0.07569444444444444</v>
      </c>
      <c r="N46" s="13">
        <f t="shared" si="23"/>
        <v>0.03030092592592592</v>
      </c>
      <c r="O46" s="13">
        <f t="shared" si="24"/>
        <v>0.009469039351851848</v>
      </c>
      <c r="P46" s="13">
        <f t="shared" si="25"/>
        <v>0.008905228758169934</v>
      </c>
      <c r="Q46" s="6">
        <v>0.12146990740740742</v>
      </c>
      <c r="R46" s="13">
        <f t="shared" si="26"/>
        <v>0.045775462962962976</v>
      </c>
      <c r="S46" s="13">
        <f t="shared" si="27"/>
        <v>0.008636879804332637</v>
      </c>
      <c r="T46" s="13">
        <f t="shared" si="28"/>
        <v>0.00880216720343532</v>
      </c>
      <c r="U46" s="6">
        <v>0.15381944444444443</v>
      </c>
      <c r="V46" s="13">
        <f t="shared" si="29"/>
        <v>0.03234953703703701</v>
      </c>
      <c r="W46" s="13">
        <f t="shared" si="30"/>
        <v>0.010109230324074065</v>
      </c>
      <c r="X46" s="13">
        <f t="shared" si="31"/>
        <v>0.009048202614379084</v>
      </c>
      <c r="Y46" s="6">
        <v>0.21185185185185185</v>
      </c>
      <c r="Z46" s="13">
        <f t="shared" si="32"/>
        <v>0.05803240740740742</v>
      </c>
      <c r="AA46" s="13">
        <f t="shared" si="33"/>
        <v>0.010949510831586306</v>
      </c>
      <c r="AB46" s="13">
        <f t="shared" si="34"/>
        <v>0.00950008304268394</v>
      </c>
      <c r="AC46" s="6">
        <v>0.24846064814814817</v>
      </c>
      <c r="AD46" s="13">
        <f t="shared" si="35"/>
        <v>0.03660879629629632</v>
      </c>
      <c r="AE46" s="13">
        <f t="shared" si="36"/>
        <v>0.0114402488425926</v>
      </c>
      <c r="AF46" s="13">
        <f t="shared" si="37"/>
        <v>0.009743554829339144</v>
      </c>
      <c r="AG46" s="6">
        <v>0.30274305555555553</v>
      </c>
      <c r="AH46" s="13">
        <f t="shared" si="38"/>
        <v>0.05428240740740736</v>
      </c>
      <c r="AI46" s="13">
        <f t="shared" si="39"/>
        <v>0.010241963661774975</v>
      </c>
      <c r="AJ46" s="13">
        <f t="shared" si="40"/>
        <v>0.009703303062678062</v>
      </c>
      <c r="AK46" s="11">
        <v>11</v>
      </c>
      <c r="AL46" s="11"/>
      <c r="AM46" s="13"/>
      <c r="AN46" s="13"/>
      <c r="AO46" s="13"/>
    </row>
    <row r="47" spans="1:41" s="9" customFormat="1" ht="12.75">
      <c r="A47" s="9">
        <f t="shared" si="20"/>
        <v>42</v>
      </c>
      <c r="B47" s="11">
        <v>34</v>
      </c>
      <c r="C47" s="18" t="s">
        <v>32</v>
      </c>
      <c r="D47" s="18" t="s">
        <v>98</v>
      </c>
      <c r="E47" s="18" t="s">
        <v>24</v>
      </c>
      <c r="F47" s="9" t="s">
        <v>71</v>
      </c>
      <c r="G47" s="11">
        <v>34</v>
      </c>
      <c r="H47" s="11" t="s">
        <v>162</v>
      </c>
      <c r="I47" s="12" t="s">
        <v>18</v>
      </c>
      <c r="J47" s="13">
        <f t="shared" si="21"/>
        <v>0.3028356481481482</v>
      </c>
      <c r="K47" s="6">
        <v>0.04513888888888889</v>
      </c>
      <c r="L47" s="13">
        <f t="shared" si="22"/>
        <v>0.008516771488469603</v>
      </c>
      <c r="M47" s="6">
        <v>0.07361111111111111</v>
      </c>
      <c r="N47" s="13">
        <f t="shared" si="23"/>
        <v>0.028472222222222225</v>
      </c>
      <c r="O47" s="13">
        <f t="shared" si="24"/>
        <v>0.008897569444444444</v>
      </c>
      <c r="P47" s="13">
        <f t="shared" si="25"/>
        <v>0.008660130718954249</v>
      </c>
      <c r="Q47" s="6">
        <v>0.12141203703703703</v>
      </c>
      <c r="R47" s="13">
        <f t="shared" si="26"/>
        <v>0.04780092592592591</v>
      </c>
      <c r="S47" s="13">
        <f t="shared" si="27"/>
        <v>0.009019042627533192</v>
      </c>
      <c r="T47" s="13">
        <f t="shared" si="28"/>
        <v>0.008797973698336016</v>
      </c>
      <c r="U47" s="6">
        <v>0.14918981481481483</v>
      </c>
      <c r="V47" s="13">
        <f t="shared" si="29"/>
        <v>0.027777777777777804</v>
      </c>
      <c r="W47" s="13">
        <f t="shared" si="30"/>
        <v>0.008680555555555563</v>
      </c>
      <c r="X47" s="13">
        <f t="shared" si="31"/>
        <v>0.00877587145969499</v>
      </c>
      <c r="Y47" s="6">
        <v>0.1978009259259259</v>
      </c>
      <c r="Z47" s="13">
        <f t="shared" si="32"/>
        <v>0.04861111111111108</v>
      </c>
      <c r="AA47" s="13">
        <f t="shared" si="33"/>
        <v>0.00917190775681341</v>
      </c>
      <c r="AB47" s="13">
        <f t="shared" si="34"/>
        <v>0.00886999667829264</v>
      </c>
      <c r="AC47" s="6">
        <v>0.24111111111111114</v>
      </c>
      <c r="AD47" s="13">
        <f t="shared" si="35"/>
        <v>0.04331018518518523</v>
      </c>
      <c r="AE47" s="13">
        <f t="shared" si="36"/>
        <v>0.013534432870370384</v>
      </c>
      <c r="AF47" s="13">
        <f t="shared" si="37"/>
        <v>0.00945533769063181</v>
      </c>
      <c r="AG47" s="6">
        <v>0.3028356481481482</v>
      </c>
      <c r="AH47" s="13">
        <f t="shared" si="38"/>
        <v>0.061724537037037036</v>
      </c>
      <c r="AI47" s="13">
        <f t="shared" si="39"/>
        <v>0.011646139063591894</v>
      </c>
      <c r="AJ47" s="13">
        <f t="shared" si="40"/>
        <v>0.009706270773979108</v>
      </c>
      <c r="AK47" s="11">
        <v>31</v>
      </c>
      <c r="AL47" s="11"/>
      <c r="AM47" s="13"/>
      <c r="AN47" s="13"/>
      <c r="AO47" s="13"/>
    </row>
    <row r="48" spans="1:41" s="9" customFormat="1" ht="12.75">
      <c r="A48" s="9">
        <f t="shared" si="20"/>
        <v>43</v>
      </c>
      <c r="B48" s="11">
        <v>35</v>
      </c>
      <c r="C48" s="18" t="s">
        <v>46</v>
      </c>
      <c r="D48" s="9" t="s">
        <v>99</v>
      </c>
      <c r="E48" s="9" t="s">
        <v>24</v>
      </c>
      <c r="F48" s="18" t="s">
        <v>71</v>
      </c>
      <c r="G48" s="11">
        <v>35</v>
      </c>
      <c r="H48" s="11" t="s">
        <v>162</v>
      </c>
      <c r="I48" s="11" t="s">
        <v>21</v>
      </c>
      <c r="J48" s="13">
        <f t="shared" si="21"/>
        <v>0.3038310185185185</v>
      </c>
      <c r="K48" s="6">
        <v>0.04583333333333334</v>
      </c>
      <c r="L48" s="13">
        <f t="shared" si="22"/>
        <v>0.008647798742138366</v>
      </c>
      <c r="M48" s="6">
        <v>0.07550925925925926</v>
      </c>
      <c r="N48" s="13">
        <f t="shared" si="23"/>
        <v>0.029675925925925925</v>
      </c>
      <c r="O48" s="13">
        <f t="shared" si="24"/>
        <v>0.00927372685185185</v>
      </c>
      <c r="P48" s="13">
        <f t="shared" si="25"/>
        <v>0.008883442265795207</v>
      </c>
      <c r="Q48" s="6">
        <v>0.12534722222222222</v>
      </c>
      <c r="R48" s="13">
        <f t="shared" si="26"/>
        <v>0.04983796296296296</v>
      </c>
      <c r="S48" s="13">
        <f t="shared" si="27"/>
        <v>0.009403389238294898</v>
      </c>
      <c r="T48" s="13">
        <f t="shared" si="28"/>
        <v>0.009083132045088566</v>
      </c>
      <c r="U48" s="6">
        <v>0.1622685185185185</v>
      </c>
      <c r="V48" s="13">
        <f t="shared" si="29"/>
        <v>0.036921296296296285</v>
      </c>
      <c r="W48" s="13">
        <f t="shared" si="30"/>
        <v>0.01153790509259259</v>
      </c>
      <c r="X48" s="13">
        <f t="shared" si="31"/>
        <v>0.009545206971677558</v>
      </c>
      <c r="Y48" s="6">
        <v>0.21666666666666667</v>
      </c>
      <c r="Z48" s="13">
        <f t="shared" si="32"/>
        <v>0.05439814814814817</v>
      </c>
      <c r="AA48" s="13">
        <f t="shared" si="33"/>
        <v>0.010263801537386447</v>
      </c>
      <c r="AB48" s="13">
        <f t="shared" si="34"/>
        <v>0.009715994020926757</v>
      </c>
      <c r="AC48" s="6">
        <v>0.2522569444444444</v>
      </c>
      <c r="AD48" s="13">
        <f t="shared" si="35"/>
        <v>0.035590277777777735</v>
      </c>
      <c r="AE48" s="13">
        <f t="shared" si="36"/>
        <v>0.011121961805555542</v>
      </c>
      <c r="AF48" s="13">
        <f t="shared" si="37"/>
        <v>0.009892429193899781</v>
      </c>
      <c r="AG48" s="6">
        <v>0.3038310185185185</v>
      </c>
      <c r="AH48" s="13">
        <f t="shared" si="38"/>
        <v>0.051574074074074105</v>
      </c>
      <c r="AI48" s="13">
        <f t="shared" si="39"/>
        <v>0.009730957372466813</v>
      </c>
      <c r="AJ48" s="13">
        <f t="shared" si="40"/>
        <v>0.009738173670465337</v>
      </c>
      <c r="AK48" s="11">
        <v>12</v>
      </c>
      <c r="AL48" s="11"/>
      <c r="AM48" s="13"/>
      <c r="AN48" s="13"/>
      <c r="AO48" s="13"/>
    </row>
    <row r="49" spans="1:40" s="9" customFormat="1" ht="12.75">
      <c r="A49" s="9">
        <f t="shared" si="20"/>
        <v>44</v>
      </c>
      <c r="B49" s="11">
        <v>29</v>
      </c>
      <c r="C49" s="10" t="s">
        <v>131</v>
      </c>
      <c r="D49" s="10" t="s">
        <v>132</v>
      </c>
      <c r="E49" s="9" t="s">
        <v>24</v>
      </c>
      <c r="F49" s="10" t="s">
        <v>15</v>
      </c>
      <c r="G49" s="12">
        <v>46</v>
      </c>
      <c r="H49" s="12" t="s">
        <v>65</v>
      </c>
      <c r="I49" s="12" t="s">
        <v>18</v>
      </c>
      <c r="J49" s="13">
        <f t="shared" si="21"/>
        <v>0.3042592592592593</v>
      </c>
      <c r="K49" s="6">
        <v>0.05518518518518519</v>
      </c>
      <c r="L49" s="13">
        <f t="shared" si="22"/>
        <v>0.010412299091544376</v>
      </c>
      <c r="M49" s="7">
        <v>0.08695601851851852</v>
      </c>
      <c r="N49" s="13">
        <f t="shared" si="23"/>
        <v>0.031770833333333325</v>
      </c>
      <c r="O49" s="13">
        <f t="shared" si="24"/>
        <v>0.009928385416666663</v>
      </c>
      <c r="P49" s="13">
        <f t="shared" si="25"/>
        <v>0.01023011982570806</v>
      </c>
      <c r="Q49" s="7">
        <v>0.13850694444444445</v>
      </c>
      <c r="R49" s="13">
        <f t="shared" si="26"/>
        <v>0.05155092592592593</v>
      </c>
      <c r="S49" s="13">
        <f t="shared" si="27"/>
        <v>0.009726589797344516</v>
      </c>
      <c r="T49" s="13">
        <f t="shared" si="28"/>
        <v>0.010036735104669887</v>
      </c>
      <c r="U49" s="7">
        <v>0.1695601851851852</v>
      </c>
      <c r="V49" s="13">
        <f t="shared" si="29"/>
        <v>0.031053240740740756</v>
      </c>
      <c r="W49" s="13">
        <f t="shared" si="30"/>
        <v>0.009704137731481486</v>
      </c>
      <c r="X49" s="13">
        <f t="shared" si="31"/>
        <v>0.009974128540305011</v>
      </c>
      <c r="Y49" s="6">
        <v>0.21997685185185187</v>
      </c>
      <c r="Z49" s="13">
        <f t="shared" si="32"/>
        <v>0.050416666666666665</v>
      </c>
      <c r="AA49" s="13">
        <f t="shared" si="33"/>
        <v>0.009512578616352201</v>
      </c>
      <c r="AB49" s="13">
        <f t="shared" si="34"/>
        <v>0.009864432818468693</v>
      </c>
      <c r="AC49" s="7">
        <v>0.2521990740740741</v>
      </c>
      <c r="AD49" s="13">
        <f t="shared" si="35"/>
        <v>0.032222222222222235</v>
      </c>
      <c r="AE49" s="13">
        <f t="shared" si="36"/>
        <v>0.010069444444444449</v>
      </c>
      <c r="AF49" s="13">
        <f t="shared" si="37"/>
        <v>0.009890159767610748</v>
      </c>
      <c r="AG49" s="7">
        <v>0.3042592592592593</v>
      </c>
      <c r="AH49" s="13">
        <f t="shared" si="38"/>
        <v>0.05206018518518518</v>
      </c>
      <c r="AI49" s="13">
        <f t="shared" si="39"/>
        <v>0.00982267645003494</v>
      </c>
      <c r="AJ49" s="13">
        <f t="shared" si="40"/>
        <v>0.00975189933523267</v>
      </c>
      <c r="AK49" s="11">
        <v>32</v>
      </c>
      <c r="AL49" s="14"/>
      <c r="AM49" s="13"/>
      <c r="AN49" s="13"/>
    </row>
    <row r="50" spans="1:40" s="9" customFormat="1" ht="12.75">
      <c r="A50" s="9">
        <f t="shared" si="20"/>
        <v>45</v>
      </c>
      <c r="B50" s="11">
        <v>46</v>
      </c>
      <c r="C50" s="10" t="s">
        <v>30</v>
      </c>
      <c r="D50" s="18" t="s">
        <v>39</v>
      </c>
      <c r="E50" s="18" t="s">
        <v>40</v>
      </c>
      <c r="F50" s="18" t="s">
        <v>15</v>
      </c>
      <c r="G50" s="12">
        <v>46</v>
      </c>
      <c r="H50" s="12" t="s">
        <v>65</v>
      </c>
      <c r="I50" s="12" t="s">
        <v>18</v>
      </c>
      <c r="J50" s="13">
        <f t="shared" si="21"/>
        <v>0.3042592592592593</v>
      </c>
      <c r="K50" s="6">
        <v>0.05518518518518519</v>
      </c>
      <c r="L50" s="13">
        <f t="shared" si="22"/>
        <v>0.010412299091544376</v>
      </c>
      <c r="M50" s="6">
        <v>0.08695601851851852</v>
      </c>
      <c r="N50" s="13">
        <f t="shared" si="23"/>
        <v>0.031770833333333325</v>
      </c>
      <c r="O50" s="13">
        <f t="shared" si="24"/>
        <v>0.009928385416666663</v>
      </c>
      <c r="P50" s="13">
        <f t="shared" si="25"/>
        <v>0.01023011982570806</v>
      </c>
      <c r="Q50" s="6">
        <v>0.13850694444444445</v>
      </c>
      <c r="R50" s="13">
        <f t="shared" si="26"/>
        <v>0.05155092592592593</v>
      </c>
      <c r="S50" s="13">
        <f t="shared" si="27"/>
        <v>0.009726589797344516</v>
      </c>
      <c r="T50" s="13">
        <f t="shared" si="28"/>
        <v>0.010036735104669887</v>
      </c>
      <c r="U50" s="6">
        <v>0.17028935185185187</v>
      </c>
      <c r="V50" s="13">
        <f t="shared" si="29"/>
        <v>0.031782407407407426</v>
      </c>
      <c r="W50" s="13">
        <f t="shared" si="30"/>
        <v>0.00993200231481482</v>
      </c>
      <c r="X50" s="13">
        <f t="shared" si="31"/>
        <v>0.010017020697167757</v>
      </c>
      <c r="Y50" s="6">
        <v>0.22003472222222223</v>
      </c>
      <c r="Z50" s="13">
        <f t="shared" si="32"/>
        <v>0.049745370370370356</v>
      </c>
      <c r="AA50" s="13">
        <f t="shared" si="33"/>
        <v>0.009385918937805727</v>
      </c>
      <c r="AB50" s="13">
        <f t="shared" si="34"/>
        <v>0.009867027902341804</v>
      </c>
      <c r="AC50" s="6">
        <v>0.2526157407407407</v>
      </c>
      <c r="AD50" s="13">
        <f t="shared" si="35"/>
        <v>0.032581018518518495</v>
      </c>
      <c r="AE50" s="13">
        <f t="shared" si="36"/>
        <v>0.01018156828703703</v>
      </c>
      <c r="AF50" s="13">
        <f t="shared" si="37"/>
        <v>0.009906499636891794</v>
      </c>
      <c r="AG50" s="7">
        <v>0.3042592592592593</v>
      </c>
      <c r="AH50" s="13">
        <f t="shared" si="38"/>
        <v>0.05164351851851856</v>
      </c>
      <c r="AI50" s="13">
        <f t="shared" si="39"/>
        <v>0.009744060097833691</v>
      </c>
      <c r="AJ50" s="13">
        <f t="shared" si="40"/>
        <v>0.00975189933523267</v>
      </c>
      <c r="AK50" s="11">
        <v>33</v>
      </c>
      <c r="AL50" s="14"/>
      <c r="AM50" s="13"/>
      <c r="AN50" s="13"/>
    </row>
    <row r="51" spans="1:41" s="9" customFormat="1" ht="12.75">
      <c r="A51" s="9">
        <f t="shared" si="20"/>
        <v>46</v>
      </c>
      <c r="B51" s="11">
        <v>4</v>
      </c>
      <c r="C51" s="10" t="s">
        <v>48</v>
      </c>
      <c r="D51" s="18" t="s">
        <v>79</v>
      </c>
      <c r="E51" s="9" t="s">
        <v>54</v>
      </c>
      <c r="F51" s="9" t="s">
        <v>71</v>
      </c>
      <c r="G51" s="11">
        <v>52</v>
      </c>
      <c r="H51" s="11" t="s">
        <v>64</v>
      </c>
      <c r="I51" s="12" t="s">
        <v>18</v>
      </c>
      <c r="J51" s="13">
        <f t="shared" si="21"/>
        <v>0.3055324074074074</v>
      </c>
      <c r="K51" s="6">
        <v>0.04738425925925926</v>
      </c>
      <c r="L51" s="13">
        <f t="shared" si="22"/>
        <v>0.008940426275331936</v>
      </c>
      <c r="M51" s="6">
        <v>0.07637731481481481</v>
      </c>
      <c r="N51" s="13">
        <f t="shared" si="23"/>
        <v>0.028993055555555557</v>
      </c>
      <c r="O51" s="13">
        <f t="shared" si="24"/>
        <v>0.00906032986111111</v>
      </c>
      <c r="P51" s="13">
        <f t="shared" si="25"/>
        <v>0.008985566448801743</v>
      </c>
      <c r="Q51" s="6">
        <v>0.12436342592592593</v>
      </c>
      <c r="R51" s="13">
        <f t="shared" si="26"/>
        <v>0.04798611111111112</v>
      </c>
      <c r="S51" s="13">
        <f t="shared" si="27"/>
        <v>0.009053983228511532</v>
      </c>
      <c r="T51" s="13">
        <f t="shared" si="28"/>
        <v>0.00901184245840043</v>
      </c>
      <c r="U51" s="6">
        <v>0.15256944444444445</v>
      </c>
      <c r="V51" s="13">
        <f t="shared" si="29"/>
        <v>0.02820601851851852</v>
      </c>
      <c r="W51" s="13">
        <f t="shared" si="30"/>
        <v>0.008814380787037036</v>
      </c>
      <c r="X51" s="13">
        <f t="shared" si="31"/>
        <v>0.008974673202614379</v>
      </c>
      <c r="Y51" s="6">
        <v>0.20359953703703704</v>
      </c>
      <c r="Z51" s="13">
        <f t="shared" si="32"/>
        <v>0.051030092592592585</v>
      </c>
      <c r="AA51" s="13">
        <f t="shared" si="33"/>
        <v>0.009628319357092942</v>
      </c>
      <c r="AB51" s="13">
        <f t="shared" si="34"/>
        <v>0.009130024082378342</v>
      </c>
      <c r="AC51" s="6">
        <v>0.23863425925925927</v>
      </c>
      <c r="AD51" s="13">
        <f t="shared" si="35"/>
        <v>0.03503472222222223</v>
      </c>
      <c r="AE51" s="13">
        <f t="shared" si="36"/>
        <v>0.010948350694444447</v>
      </c>
      <c r="AF51" s="13">
        <f t="shared" si="37"/>
        <v>0.009358206245461147</v>
      </c>
      <c r="AG51" s="6">
        <v>0.3055324074074074</v>
      </c>
      <c r="AH51" s="13">
        <f t="shared" si="38"/>
        <v>0.06689814814814812</v>
      </c>
      <c r="AI51" s="13">
        <f t="shared" si="39"/>
        <v>0.012622292103424174</v>
      </c>
      <c r="AJ51" s="13">
        <f t="shared" si="40"/>
        <v>0.009792705365622031</v>
      </c>
      <c r="AK51" s="11">
        <v>34</v>
      </c>
      <c r="AL51" s="11"/>
      <c r="AM51" s="13"/>
      <c r="AN51" s="13"/>
      <c r="AO51" s="13"/>
    </row>
    <row r="52" spans="1:41" s="9" customFormat="1" ht="12.75">
      <c r="A52" s="9">
        <f t="shared" si="20"/>
        <v>47</v>
      </c>
      <c r="B52" s="11">
        <v>33</v>
      </c>
      <c r="C52" s="10" t="s">
        <v>57</v>
      </c>
      <c r="D52" s="18" t="s">
        <v>63</v>
      </c>
      <c r="E52" s="10" t="s">
        <v>24</v>
      </c>
      <c r="F52" s="10" t="s">
        <v>71</v>
      </c>
      <c r="G52" s="12">
        <v>33</v>
      </c>
      <c r="H52" s="11" t="s">
        <v>162</v>
      </c>
      <c r="I52" s="12" t="s">
        <v>18</v>
      </c>
      <c r="J52" s="13">
        <f t="shared" si="21"/>
        <v>0.3114699074074074</v>
      </c>
      <c r="K52" s="6">
        <v>0.04101851851851852</v>
      </c>
      <c r="L52" s="13">
        <f t="shared" si="22"/>
        <v>0.007739343116701607</v>
      </c>
      <c r="M52" s="7">
        <v>0.06895833333333333</v>
      </c>
      <c r="N52" s="13">
        <f t="shared" si="23"/>
        <v>0.027939814814814813</v>
      </c>
      <c r="O52" s="13">
        <f t="shared" si="24"/>
        <v>0.008731192129629629</v>
      </c>
      <c r="P52" s="13">
        <f t="shared" si="25"/>
        <v>0.008112745098039215</v>
      </c>
      <c r="Q52" s="7">
        <v>0.11388888888888889</v>
      </c>
      <c r="R52" s="13">
        <f t="shared" si="26"/>
        <v>0.04493055555555556</v>
      </c>
      <c r="S52" s="13">
        <f t="shared" si="27"/>
        <v>0.008477463312368974</v>
      </c>
      <c r="T52" s="13">
        <f t="shared" si="28"/>
        <v>0.008252818035426731</v>
      </c>
      <c r="U52" s="7">
        <v>0.1446875</v>
      </c>
      <c r="V52" s="13">
        <f t="shared" si="29"/>
        <v>0.03079861111111111</v>
      </c>
      <c r="W52" s="13">
        <f t="shared" si="30"/>
        <v>0.009624565972222221</v>
      </c>
      <c r="X52" s="13">
        <f t="shared" si="31"/>
        <v>0.008511029411764705</v>
      </c>
      <c r="Y52" s="6">
        <v>0.2046527777777778</v>
      </c>
      <c r="Z52" s="13">
        <f t="shared" si="32"/>
        <v>0.0599652777777778</v>
      </c>
      <c r="AA52" s="13">
        <f t="shared" si="33"/>
        <v>0.011314203354297699</v>
      </c>
      <c r="AB52" s="13">
        <f t="shared" si="34"/>
        <v>0.00917725460886896</v>
      </c>
      <c r="AC52" s="7">
        <v>0.24439814814814817</v>
      </c>
      <c r="AD52" s="13">
        <f t="shared" si="35"/>
        <v>0.039745370370370375</v>
      </c>
      <c r="AE52" s="13">
        <f t="shared" si="36"/>
        <v>0.012420428240740742</v>
      </c>
      <c r="AF52" s="13">
        <f t="shared" si="37"/>
        <v>0.009584241103848947</v>
      </c>
      <c r="AG52" s="7">
        <v>0.3114699074074074</v>
      </c>
      <c r="AH52" s="13">
        <f t="shared" si="38"/>
        <v>0.0670717592592592</v>
      </c>
      <c r="AI52" s="13">
        <f t="shared" si="39"/>
        <v>0.01265504891684136</v>
      </c>
      <c r="AJ52" s="13">
        <f t="shared" si="40"/>
        <v>0.009983009852801518</v>
      </c>
      <c r="AK52" s="11">
        <v>35</v>
      </c>
      <c r="AL52" s="11"/>
      <c r="AM52" s="13"/>
      <c r="AN52" s="13"/>
      <c r="AO52" s="13"/>
    </row>
    <row r="53" spans="1:41" s="9" customFormat="1" ht="12.75">
      <c r="A53" s="9">
        <f t="shared" si="20"/>
        <v>48</v>
      </c>
      <c r="B53" s="11">
        <v>53</v>
      </c>
      <c r="C53" s="10" t="s">
        <v>42</v>
      </c>
      <c r="D53" s="18" t="s">
        <v>115</v>
      </c>
      <c r="E53" s="18" t="s">
        <v>24</v>
      </c>
      <c r="F53" s="18" t="s">
        <v>71</v>
      </c>
      <c r="G53" s="12">
        <v>53</v>
      </c>
      <c r="H53" s="11" t="s">
        <v>64</v>
      </c>
      <c r="I53" s="12" t="s">
        <v>18</v>
      </c>
      <c r="J53" s="13">
        <f t="shared" si="21"/>
        <v>0.3259606481481481</v>
      </c>
      <c r="K53" s="6">
        <v>0.04513888888888889</v>
      </c>
      <c r="L53" s="13">
        <f t="shared" si="22"/>
        <v>0.008516771488469603</v>
      </c>
      <c r="M53" s="6">
        <v>0.07300925925925926</v>
      </c>
      <c r="N53" s="13">
        <f t="shared" si="23"/>
        <v>0.027870370370370372</v>
      </c>
      <c r="O53" s="13">
        <f t="shared" si="24"/>
        <v>0.00870949074074074</v>
      </c>
      <c r="P53" s="13">
        <f t="shared" si="25"/>
        <v>0.008589324618736384</v>
      </c>
      <c r="Q53" s="6">
        <v>0.1262037037037037</v>
      </c>
      <c r="R53" s="13">
        <f t="shared" si="26"/>
        <v>0.05319444444444445</v>
      </c>
      <c r="S53" s="13">
        <f t="shared" si="27"/>
        <v>0.010036687631027254</v>
      </c>
      <c r="T53" s="13">
        <f t="shared" si="28"/>
        <v>0.009145195920558239</v>
      </c>
      <c r="U53" s="6">
        <v>0.1607638888888889</v>
      </c>
      <c r="V53" s="13">
        <f t="shared" si="29"/>
        <v>0.034560185185185194</v>
      </c>
      <c r="W53" s="13">
        <f t="shared" si="30"/>
        <v>0.010800057870370373</v>
      </c>
      <c r="X53" s="13">
        <f t="shared" si="31"/>
        <v>0.00945669934640523</v>
      </c>
      <c r="Y53" s="6">
        <v>0.21936342592592592</v>
      </c>
      <c r="Z53" s="13">
        <f t="shared" si="32"/>
        <v>0.05859953703703702</v>
      </c>
      <c r="AA53" s="13">
        <f t="shared" si="33"/>
        <v>0.011056516422082456</v>
      </c>
      <c r="AB53" s="13">
        <f t="shared" si="34"/>
        <v>0.009836924929413718</v>
      </c>
      <c r="AC53" s="6">
        <v>0.26174768518518515</v>
      </c>
      <c r="AD53" s="13">
        <f t="shared" si="35"/>
        <v>0.04238425925925923</v>
      </c>
      <c r="AE53" s="13">
        <f t="shared" si="36"/>
        <v>0.01324508101851851</v>
      </c>
      <c r="AF53" s="13">
        <f t="shared" si="37"/>
        <v>0.010264615105301378</v>
      </c>
      <c r="AG53" s="6">
        <v>0.3259606481481481</v>
      </c>
      <c r="AH53" s="13">
        <f t="shared" si="38"/>
        <v>0.06421296296296297</v>
      </c>
      <c r="AI53" s="13">
        <f t="shared" si="39"/>
        <v>0.012115653389238297</v>
      </c>
      <c r="AJ53" s="13">
        <f t="shared" si="40"/>
        <v>0.010447456671415004</v>
      </c>
      <c r="AK53" s="11">
        <v>36</v>
      </c>
      <c r="AL53" s="11"/>
      <c r="AM53" s="13"/>
      <c r="AN53" s="13"/>
      <c r="AO53" s="13"/>
    </row>
    <row r="54" spans="1:41" s="9" customFormat="1" ht="12.75">
      <c r="A54" s="9">
        <f t="shared" si="20"/>
        <v>49</v>
      </c>
      <c r="B54" s="11">
        <v>37</v>
      </c>
      <c r="C54" s="18" t="s">
        <v>101</v>
      </c>
      <c r="D54" s="18" t="s">
        <v>102</v>
      </c>
      <c r="E54" s="18" t="s">
        <v>26</v>
      </c>
      <c r="F54" s="9" t="s">
        <v>71</v>
      </c>
      <c r="G54" s="12">
        <v>37</v>
      </c>
      <c r="H54" s="11" t="s">
        <v>162</v>
      </c>
      <c r="I54" s="12" t="s">
        <v>18</v>
      </c>
      <c r="J54" s="13">
        <f t="shared" si="21"/>
        <v>0.3278935185185185</v>
      </c>
      <c r="K54" s="6">
        <v>0.04539351851851852</v>
      </c>
      <c r="L54" s="13">
        <f t="shared" si="22"/>
        <v>0.008564814814814815</v>
      </c>
      <c r="M54" s="7">
        <v>0.07326388888888889</v>
      </c>
      <c r="N54" s="13">
        <f t="shared" si="23"/>
        <v>0.027870370370370372</v>
      </c>
      <c r="O54" s="13">
        <f t="shared" si="24"/>
        <v>0.00870949074074074</v>
      </c>
      <c r="P54" s="13">
        <f t="shared" si="25"/>
        <v>0.008619281045751635</v>
      </c>
      <c r="Q54" s="7">
        <v>0.12141203703703703</v>
      </c>
      <c r="R54" s="13">
        <f t="shared" si="26"/>
        <v>0.048148148148148134</v>
      </c>
      <c r="S54" s="13">
        <f t="shared" si="27"/>
        <v>0.009084556254367573</v>
      </c>
      <c r="T54" s="13">
        <f t="shared" si="28"/>
        <v>0.008797973698336016</v>
      </c>
      <c r="U54" s="7">
        <v>0.15318287037037037</v>
      </c>
      <c r="V54" s="13">
        <f t="shared" si="29"/>
        <v>0.031770833333333345</v>
      </c>
      <c r="W54" s="13">
        <f t="shared" si="30"/>
        <v>0.00992838541666667</v>
      </c>
      <c r="X54" s="13">
        <f t="shared" si="31"/>
        <v>0.009010757080610022</v>
      </c>
      <c r="Y54" s="6">
        <v>0.2160648148148148</v>
      </c>
      <c r="Z54" s="13">
        <f t="shared" si="32"/>
        <v>0.06288194444444442</v>
      </c>
      <c r="AA54" s="13">
        <f t="shared" si="33"/>
        <v>0.011864517819706495</v>
      </c>
      <c r="AB54" s="13">
        <f t="shared" si="34"/>
        <v>0.009689005148646403</v>
      </c>
      <c r="AC54" s="7">
        <v>0.256712962962963</v>
      </c>
      <c r="AD54" s="13">
        <f t="shared" si="35"/>
        <v>0.04064814814814818</v>
      </c>
      <c r="AE54" s="13">
        <f t="shared" si="36"/>
        <v>0.012702546296296307</v>
      </c>
      <c r="AF54" s="13">
        <f t="shared" si="37"/>
        <v>0.01006717501815541</v>
      </c>
      <c r="AG54" s="7">
        <v>0.3278935185185185</v>
      </c>
      <c r="AH54" s="13">
        <f t="shared" si="38"/>
        <v>0.07118055555555552</v>
      </c>
      <c r="AI54" s="13">
        <f t="shared" si="39"/>
        <v>0.013430293501048213</v>
      </c>
      <c r="AJ54" s="13">
        <f t="shared" si="40"/>
        <v>0.01050940764482431</v>
      </c>
      <c r="AK54" s="11">
        <v>37</v>
      </c>
      <c r="AL54" s="11"/>
      <c r="AM54" s="13"/>
      <c r="AN54" s="13"/>
      <c r="AO54" s="13"/>
    </row>
    <row r="55" spans="1:41" s="9" customFormat="1" ht="12.75">
      <c r="A55" s="9">
        <f t="shared" si="20"/>
        <v>50</v>
      </c>
      <c r="B55" s="11">
        <v>25</v>
      </c>
      <c r="C55" s="10" t="s">
        <v>91</v>
      </c>
      <c r="D55" s="18" t="s">
        <v>92</v>
      </c>
      <c r="E55" s="10" t="s">
        <v>165</v>
      </c>
      <c r="F55" s="10" t="s">
        <v>15</v>
      </c>
      <c r="G55" s="12">
        <v>25</v>
      </c>
      <c r="H55" s="11" t="s">
        <v>169</v>
      </c>
      <c r="I55" s="12" t="s">
        <v>21</v>
      </c>
      <c r="J55" s="13">
        <f t="shared" si="21"/>
        <v>0.33216435185185184</v>
      </c>
      <c r="K55" s="6">
        <v>0.04375</v>
      </c>
      <c r="L55" s="13">
        <f t="shared" si="22"/>
        <v>0.008254716981132075</v>
      </c>
      <c r="M55" s="7">
        <v>0.11755787037037037</v>
      </c>
      <c r="N55" s="13">
        <f t="shared" si="23"/>
        <v>0.07380787037037037</v>
      </c>
      <c r="O55" s="13">
        <f t="shared" si="24"/>
        <v>0.02306495949074074</v>
      </c>
      <c r="P55" s="13">
        <f t="shared" si="25"/>
        <v>0.013830337690631809</v>
      </c>
      <c r="Q55" s="7">
        <v>0.12962962962962962</v>
      </c>
      <c r="R55" s="13">
        <f t="shared" si="26"/>
        <v>0.012071759259259254</v>
      </c>
      <c r="S55" s="13">
        <f t="shared" si="27"/>
        <v>0.002277690426275331</v>
      </c>
      <c r="T55" s="13">
        <f t="shared" si="28"/>
        <v>0.009393451422436928</v>
      </c>
      <c r="U55" s="7">
        <v>0.1642361111111111</v>
      </c>
      <c r="V55" s="13">
        <f t="shared" si="29"/>
        <v>0.03460648148148149</v>
      </c>
      <c r="W55" s="13">
        <f t="shared" si="30"/>
        <v>0.010814525462962965</v>
      </c>
      <c r="X55" s="13">
        <f t="shared" si="31"/>
        <v>0.009660947712418301</v>
      </c>
      <c r="Y55" s="6">
        <v>0.1840277777777778</v>
      </c>
      <c r="Z55" s="13">
        <f t="shared" si="32"/>
        <v>0.01979166666666668</v>
      </c>
      <c r="AA55" s="13">
        <f t="shared" si="33"/>
        <v>0.003734276729559751</v>
      </c>
      <c r="AB55" s="13">
        <f t="shared" si="34"/>
        <v>0.008252366716492278</v>
      </c>
      <c r="AC55" s="7">
        <v>0.26538194444444446</v>
      </c>
      <c r="AD55" s="13">
        <f t="shared" si="35"/>
        <v>0.08135416666666667</v>
      </c>
      <c r="AE55" s="13">
        <f t="shared" si="36"/>
        <v>0.025423177083333335</v>
      </c>
      <c r="AF55" s="13">
        <f t="shared" si="37"/>
        <v>0.010407135076252724</v>
      </c>
      <c r="AG55" s="7">
        <v>0.33216435185185184</v>
      </c>
      <c r="AH55" s="13">
        <f t="shared" si="38"/>
        <v>0.06678240740740737</v>
      </c>
      <c r="AI55" s="13">
        <f t="shared" si="39"/>
        <v>0.012600454227812712</v>
      </c>
      <c r="AJ55" s="13">
        <f t="shared" si="40"/>
        <v>0.010646293328584995</v>
      </c>
      <c r="AK55" s="11">
        <v>13</v>
      </c>
      <c r="AL55" s="11"/>
      <c r="AM55" s="13"/>
      <c r="AN55" s="13"/>
      <c r="AO55" s="13"/>
    </row>
    <row r="56" spans="1:41" s="9" customFormat="1" ht="12.75">
      <c r="A56" s="9">
        <f t="shared" si="20"/>
        <v>51</v>
      </c>
      <c r="B56" s="11">
        <v>68</v>
      </c>
      <c r="C56" s="18" t="s">
        <v>47</v>
      </c>
      <c r="D56" s="18" t="s">
        <v>61</v>
      </c>
      <c r="E56" s="18" t="s">
        <v>24</v>
      </c>
      <c r="F56" s="9" t="s">
        <v>71</v>
      </c>
      <c r="G56" s="12">
        <v>68</v>
      </c>
      <c r="H56" s="11" t="s">
        <v>66</v>
      </c>
      <c r="I56" s="11" t="s">
        <v>18</v>
      </c>
      <c r="J56" s="13">
        <f t="shared" si="21"/>
        <v>0.3443865740740741</v>
      </c>
      <c r="K56" s="6">
        <v>0.04452546296296297</v>
      </c>
      <c r="L56" s="13">
        <f t="shared" si="22"/>
        <v>0.008401030747728862</v>
      </c>
      <c r="M56" s="7">
        <v>0.07194444444444444</v>
      </c>
      <c r="N56" s="13">
        <f t="shared" si="23"/>
        <v>0.027418981481481468</v>
      </c>
      <c r="O56" s="13">
        <f t="shared" si="24"/>
        <v>0.008568431712962957</v>
      </c>
      <c r="P56" s="13">
        <f t="shared" si="25"/>
        <v>0.008464052287581698</v>
      </c>
      <c r="Q56" s="7">
        <v>0.13113425925925926</v>
      </c>
      <c r="R56" s="13">
        <f t="shared" si="26"/>
        <v>0.05918981481481482</v>
      </c>
      <c r="S56" s="13">
        <f t="shared" si="27"/>
        <v>0.011167889587700909</v>
      </c>
      <c r="T56" s="13">
        <f t="shared" si="28"/>
        <v>0.009502482555018786</v>
      </c>
      <c r="U56" s="7">
        <v>0.1636574074074074</v>
      </c>
      <c r="V56" s="13">
        <f t="shared" si="29"/>
        <v>0.032523148148148134</v>
      </c>
      <c r="W56" s="13">
        <f t="shared" si="30"/>
        <v>0.010163483796296292</v>
      </c>
      <c r="X56" s="13">
        <f t="shared" si="31"/>
        <v>0.009626906318082787</v>
      </c>
      <c r="Y56" s="6">
        <v>0.22547453703703704</v>
      </c>
      <c r="Z56" s="13">
        <f t="shared" si="32"/>
        <v>0.06181712962962965</v>
      </c>
      <c r="AA56" s="13">
        <f t="shared" si="33"/>
        <v>0.011663609364081068</v>
      </c>
      <c r="AB56" s="13">
        <f t="shared" si="34"/>
        <v>0.010110965786414216</v>
      </c>
      <c r="AC56" s="7">
        <v>0.2673611111111111</v>
      </c>
      <c r="AD56" s="13">
        <f t="shared" si="35"/>
        <v>0.04188657407407406</v>
      </c>
      <c r="AE56" s="13">
        <f t="shared" si="36"/>
        <v>0.013089554398148144</v>
      </c>
      <c r="AF56" s="13">
        <f t="shared" si="37"/>
        <v>0.010484749455337691</v>
      </c>
      <c r="AG56" s="7">
        <v>0.3443865740740741</v>
      </c>
      <c r="AH56" s="13">
        <f t="shared" si="38"/>
        <v>0.07702546296296298</v>
      </c>
      <c r="AI56" s="13">
        <f t="shared" si="39"/>
        <v>0.014533106219426977</v>
      </c>
      <c r="AJ56" s="13">
        <f t="shared" si="40"/>
        <v>0.011038031220322887</v>
      </c>
      <c r="AK56" s="11">
        <v>38</v>
      </c>
      <c r="AL56" s="11"/>
      <c r="AM56" s="13"/>
      <c r="AN56" s="13"/>
      <c r="AO56" s="13"/>
    </row>
    <row r="57" spans="1:40" s="9" customFormat="1" ht="12.75">
      <c r="A57" s="9">
        <f aca="true" t="shared" si="41" ref="A57:A68">A56+1</f>
        <v>52</v>
      </c>
      <c r="B57" s="11">
        <v>31</v>
      </c>
      <c r="C57" s="10" t="s">
        <v>134</v>
      </c>
      <c r="D57" s="10" t="s">
        <v>133</v>
      </c>
      <c r="E57" s="9" t="s">
        <v>24</v>
      </c>
      <c r="F57" s="10" t="s">
        <v>15</v>
      </c>
      <c r="G57" s="12">
        <v>45</v>
      </c>
      <c r="H57" s="12" t="s">
        <v>65</v>
      </c>
      <c r="I57" s="12" t="s">
        <v>21</v>
      </c>
      <c r="J57" s="13" t="str">
        <f aca="true" t="shared" si="42" ref="J57:J68">+AG57</f>
        <v>DNF</v>
      </c>
      <c r="K57" s="6">
        <v>0.07384259259259258</v>
      </c>
      <c r="L57" s="13">
        <f aca="true" t="shared" si="43" ref="L57:L68">+K57/5.3</f>
        <v>0.013932564640111809</v>
      </c>
      <c r="M57" s="7">
        <v>0.10851851851851851</v>
      </c>
      <c r="N57" s="13">
        <f aca="true" t="shared" si="44" ref="N57:N68">+M57-K57</f>
        <v>0.03467592592592593</v>
      </c>
      <c r="O57" s="13">
        <f aca="true" t="shared" si="45" ref="O57:O68">+N57/3.2</f>
        <v>0.010836226851851852</v>
      </c>
      <c r="P57" s="13">
        <f aca="true" t="shared" si="46" ref="P57:P68">+M57/8.5</f>
        <v>0.012766884531590413</v>
      </c>
      <c r="Q57" s="7">
        <v>0.16876157407407408</v>
      </c>
      <c r="R57" s="13">
        <f aca="true" t="shared" si="47" ref="R57:R67">+Q57-M57</f>
        <v>0.060243055555555564</v>
      </c>
      <c r="S57" s="13">
        <f aca="true" t="shared" si="48" ref="S57:S67">+R57/5.3</f>
        <v>0.011366614255765201</v>
      </c>
      <c r="T57" s="13">
        <f aca="true" t="shared" si="49" ref="T57:T67">+Q57/13.8</f>
        <v>0.012229099570585078</v>
      </c>
      <c r="U57" s="7">
        <v>0.20949074074074073</v>
      </c>
      <c r="V57" s="13">
        <f aca="true" t="shared" si="50" ref="V57:V63">+U57-Q57</f>
        <v>0.04072916666666665</v>
      </c>
      <c r="W57" s="13">
        <f aca="true" t="shared" si="51" ref="W57:W63">+V57/3.2</f>
        <v>0.012727864583333328</v>
      </c>
      <c r="X57" s="13">
        <f aca="true" t="shared" si="52" ref="X57:X63">+U57/17</f>
        <v>0.012322984749455337</v>
      </c>
      <c r="Y57" s="6">
        <v>0.2810648148148148</v>
      </c>
      <c r="Z57" s="13">
        <f aca="true" t="shared" si="53" ref="Z57:Z65">+Y57-U57</f>
        <v>0.0715740740740741</v>
      </c>
      <c r="AA57" s="13">
        <f aca="true" t="shared" si="54" ref="AA57:AA65">+Z57/5.3</f>
        <v>0.013504542278127188</v>
      </c>
      <c r="AB57" s="13">
        <f aca="true" t="shared" si="55" ref="AB57:AB65">+Y57/22.3</f>
        <v>0.01260380335492443</v>
      </c>
      <c r="AC57" s="7">
        <v>0.3345486111111111</v>
      </c>
      <c r="AD57" s="13">
        <f>+AC57-Y57</f>
        <v>0.05348379629629629</v>
      </c>
      <c r="AE57" s="13">
        <f>+AD57/3.2</f>
        <v>0.01671368634259259</v>
      </c>
      <c r="AF57" s="13">
        <f>+AC57/25.5</f>
        <v>0.013119553376906318</v>
      </c>
      <c r="AG57" s="7" t="s">
        <v>155</v>
      </c>
      <c r="AH57" s="13"/>
      <c r="AI57" s="13"/>
      <c r="AJ57" s="13"/>
      <c r="AK57" s="11"/>
      <c r="AL57" s="16"/>
      <c r="AM57" s="13"/>
      <c r="AN57" s="13"/>
    </row>
    <row r="58" spans="1:41" s="9" customFormat="1" ht="12.75">
      <c r="A58" s="9">
        <f t="shared" si="41"/>
        <v>53</v>
      </c>
      <c r="B58" s="11">
        <v>50</v>
      </c>
      <c r="C58" s="18" t="s">
        <v>30</v>
      </c>
      <c r="D58" s="18" t="s">
        <v>128</v>
      </c>
      <c r="E58" s="9" t="s">
        <v>24</v>
      </c>
      <c r="F58" s="10" t="s">
        <v>71</v>
      </c>
      <c r="G58" s="12">
        <v>50</v>
      </c>
      <c r="H58" s="12" t="s">
        <v>64</v>
      </c>
      <c r="I58" s="12" t="s">
        <v>18</v>
      </c>
      <c r="J58" s="13" t="str">
        <f t="shared" si="42"/>
        <v>DNF</v>
      </c>
      <c r="K58" s="6">
        <v>0.04101851851851852</v>
      </c>
      <c r="L58" s="13">
        <f t="shared" si="43"/>
        <v>0.007739343116701607</v>
      </c>
      <c r="M58" s="7">
        <v>0.06387731481481482</v>
      </c>
      <c r="N58" s="13">
        <f t="shared" si="44"/>
        <v>0.0228587962962963</v>
      </c>
      <c r="O58" s="13">
        <f t="shared" si="45"/>
        <v>0.0071433738425925935</v>
      </c>
      <c r="P58" s="13">
        <f t="shared" si="46"/>
        <v>0.007514978213507626</v>
      </c>
      <c r="Q58" s="7">
        <v>0.10515046296296297</v>
      </c>
      <c r="R58" s="13">
        <f t="shared" si="47"/>
        <v>0.041273148148148156</v>
      </c>
      <c r="S58" s="13">
        <f t="shared" si="48"/>
        <v>0.007787386443046822</v>
      </c>
      <c r="T58" s="13">
        <f t="shared" si="49"/>
        <v>0.007619598765432099</v>
      </c>
      <c r="U58" s="7">
        <v>0.13113425925925926</v>
      </c>
      <c r="V58" s="13">
        <f t="shared" si="50"/>
        <v>0.025983796296296283</v>
      </c>
      <c r="W58" s="13">
        <f t="shared" si="51"/>
        <v>0.008119936342592587</v>
      </c>
      <c r="X58" s="13">
        <f t="shared" si="52"/>
        <v>0.007713779956427015</v>
      </c>
      <c r="Y58" s="6">
        <v>0.18761574074074075</v>
      </c>
      <c r="Z58" s="13">
        <f t="shared" si="53"/>
        <v>0.056481481481481494</v>
      </c>
      <c r="AA58" s="13">
        <f t="shared" si="54"/>
        <v>0.010656883298392735</v>
      </c>
      <c r="AB58" s="13">
        <f t="shared" si="55"/>
        <v>0.008413261916625146</v>
      </c>
      <c r="AC58" s="7"/>
      <c r="AD58" s="13"/>
      <c r="AE58" s="13"/>
      <c r="AF58" s="13"/>
      <c r="AG58" s="7" t="s">
        <v>155</v>
      </c>
      <c r="AH58" s="13"/>
      <c r="AI58" s="13"/>
      <c r="AJ58" s="13"/>
      <c r="AK58" s="11"/>
      <c r="AL58" s="11"/>
      <c r="AM58" s="13"/>
      <c r="AN58" s="13"/>
      <c r="AO58" s="13"/>
    </row>
    <row r="59" spans="1:41" s="9" customFormat="1" ht="12.75">
      <c r="A59" s="9">
        <f t="shared" si="41"/>
        <v>54</v>
      </c>
      <c r="B59" s="11">
        <v>47</v>
      </c>
      <c r="C59" s="18" t="s">
        <v>31</v>
      </c>
      <c r="D59" s="10" t="s">
        <v>68</v>
      </c>
      <c r="E59" s="10" t="s">
        <v>24</v>
      </c>
      <c r="F59" s="18" t="s">
        <v>71</v>
      </c>
      <c r="G59" s="12">
        <v>47</v>
      </c>
      <c r="H59" s="12" t="s">
        <v>65</v>
      </c>
      <c r="I59" s="12" t="s">
        <v>18</v>
      </c>
      <c r="J59" s="13" t="str">
        <f t="shared" si="42"/>
        <v>DNF</v>
      </c>
      <c r="K59" s="6">
        <v>0.041666666666666664</v>
      </c>
      <c r="L59" s="13">
        <f t="shared" si="43"/>
        <v>0.007861635220125786</v>
      </c>
      <c r="M59" s="6">
        <v>0.06756944444444445</v>
      </c>
      <c r="N59" s="13">
        <f t="shared" si="44"/>
        <v>0.02590277777777778</v>
      </c>
      <c r="O59" s="13">
        <f t="shared" si="45"/>
        <v>0.008094618055555556</v>
      </c>
      <c r="P59" s="13">
        <f t="shared" si="46"/>
        <v>0.007949346405228758</v>
      </c>
      <c r="Q59" s="6">
        <v>0.11284722222222222</v>
      </c>
      <c r="R59" s="13">
        <f t="shared" si="47"/>
        <v>0.04527777777777778</v>
      </c>
      <c r="S59" s="13">
        <f t="shared" si="48"/>
        <v>0.008542976939203355</v>
      </c>
      <c r="T59" s="13">
        <f t="shared" si="49"/>
        <v>0.008177334943639291</v>
      </c>
      <c r="U59" s="6">
        <v>0.13935185185185187</v>
      </c>
      <c r="V59" s="13">
        <f t="shared" si="50"/>
        <v>0.026504629629629642</v>
      </c>
      <c r="W59" s="13">
        <f t="shared" si="51"/>
        <v>0.008282696759259262</v>
      </c>
      <c r="X59" s="13">
        <f t="shared" si="52"/>
        <v>0.008197167755991287</v>
      </c>
      <c r="Y59" s="6">
        <v>0.18770833333333334</v>
      </c>
      <c r="Z59" s="13">
        <f t="shared" si="53"/>
        <v>0.04835648148148147</v>
      </c>
      <c r="AA59" s="13">
        <f t="shared" si="54"/>
        <v>0.009123864430468203</v>
      </c>
      <c r="AB59" s="13">
        <f t="shared" si="55"/>
        <v>0.008417414050822122</v>
      </c>
      <c r="AC59" s="6"/>
      <c r="AD59" s="13"/>
      <c r="AE59" s="13"/>
      <c r="AF59" s="13"/>
      <c r="AG59" s="6" t="s">
        <v>155</v>
      </c>
      <c r="AH59" s="13"/>
      <c r="AI59" s="13"/>
      <c r="AJ59" s="13"/>
      <c r="AK59" s="11"/>
      <c r="AL59" s="11"/>
      <c r="AM59" s="13"/>
      <c r="AN59" s="13"/>
      <c r="AO59" s="13"/>
    </row>
    <row r="60" spans="1:41" s="9" customFormat="1" ht="12.75">
      <c r="A60" s="9">
        <f t="shared" si="41"/>
        <v>55</v>
      </c>
      <c r="B60" s="11">
        <v>3</v>
      </c>
      <c r="C60" s="18" t="s">
        <v>35</v>
      </c>
      <c r="D60" s="18" t="s">
        <v>34</v>
      </c>
      <c r="E60" s="18" t="s">
        <v>27</v>
      </c>
      <c r="F60" s="9" t="s">
        <v>71</v>
      </c>
      <c r="G60" s="12">
        <v>52</v>
      </c>
      <c r="H60" s="11" t="s">
        <v>64</v>
      </c>
      <c r="I60" s="12" t="s">
        <v>18</v>
      </c>
      <c r="J60" s="13" t="str">
        <f t="shared" si="42"/>
        <v>DNF</v>
      </c>
      <c r="K60" s="6">
        <v>0.03819444444444444</v>
      </c>
      <c r="L60" s="13">
        <f t="shared" si="43"/>
        <v>0.0072064989517819705</v>
      </c>
      <c r="M60" s="7">
        <v>0.05883101851851852</v>
      </c>
      <c r="N60" s="13">
        <f t="shared" si="44"/>
        <v>0.020636574074074078</v>
      </c>
      <c r="O60" s="13">
        <f t="shared" si="45"/>
        <v>0.006448929398148149</v>
      </c>
      <c r="P60" s="13">
        <f t="shared" si="46"/>
        <v>0.006921296296296296</v>
      </c>
      <c r="Q60" s="7">
        <v>0.10497685185185185</v>
      </c>
      <c r="R60" s="13">
        <f t="shared" si="47"/>
        <v>0.04614583333333333</v>
      </c>
      <c r="S60" s="13">
        <f t="shared" si="48"/>
        <v>0.008706761006289308</v>
      </c>
      <c r="T60" s="13">
        <f t="shared" si="49"/>
        <v>0.007607018250134191</v>
      </c>
      <c r="U60" s="7">
        <v>0.13398148148148148</v>
      </c>
      <c r="V60" s="13">
        <f t="shared" si="50"/>
        <v>0.02900462962962963</v>
      </c>
      <c r="W60" s="13">
        <f t="shared" si="51"/>
        <v>0.00906394675925926</v>
      </c>
      <c r="X60" s="13">
        <f t="shared" si="52"/>
        <v>0.007881263616557735</v>
      </c>
      <c r="Y60" s="6">
        <v>0.19322916666666667</v>
      </c>
      <c r="Z60" s="13">
        <f t="shared" si="53"/>
        <v>0.059247685185185195</v>
      </c>
      <c r="AA60" s="13">
        <f t="shared" si="54"/>
        <v>0.01117880852550664</v>
      </c>
      <c r="AB60" s="13">
        <f t="shared" si="55"/>
        <v>0.00866498505231689</v>
      </c>
      <c r="AC60" s="7"/>
      <c r="AD60" s="13"/>
      <c r="AE60" s="13"/>
      <c r="AF60" s="13"/>
      <c r="AG60" s="7" t="s">
        <v>155</v>
      </c>
      <c r="AH60" s="13"/>
      <c r="AI60" s="13"/>
      <c r="AJ60" s="13"/>
      <c r="AK60" s="11"/>
      <c r="AL60" s="11"/>
      <c r="AM60" s="13"/>
      <c r="AN60" s="13"/>
      <c r="AO60" s="13"/>
    </row>
    <row r="61" spans="1:41" s="9" customFormat="1" ht="12.75">
      <c r="A61" s="9">
        <f t="shared" si="41"/>
        <v>56</v>
      </c>
      <c r="B61" s="11">
        <v>56</v>
      </c>
      <c r="C61" s="18" t="s">
        <v>141</v>
      </c>
      <c r="D61" s="18" t="s">
        <v>142</v>
      </c>
      <c r="E61" s="10" t="s">
        <v>24</v>
      </c>
      <c r="F61" s="10" t="s">
        <v>71</v>
      </c>
      <c r="G61" s="12">
        <v>36</v>
      </c>
      <c r="H61" s="11" t="s">
        <v>162</v>
      </c>
      <c r="I61" s="14" t="s">
        <v>18</v>
      </c>
      <c r="J61" s="13" t="str">
        <f t="shared" si="42"/>
        <v>DNF</v>
      </c>
      <c r="K61" s="6">
        <v>0.04469907407407408</v>
      </c>
      <c r="L61" s="13">
        <f t="shared" si="43"/>
        <v>0.008433787561146053</v>
      </c>
      <c r="M61" s="7">
        <v>0.07248842592592593</v>
      </c>
      <c r="N61" s="13">
        <f t="shared" si="44"/>
        <v>0.02778935185185185</v>
      </c>
      <c r="O61" s="13">
        <f t="shared" si="45"/>
        <v>0.008684172453703702</v>
      </c>
      <c r="P61" s="13">
        <f t="shared" si="46"/>
        <v>0.008528050108932463</v>
      </c>
      <c r="Q61" s="7">
        <v>0.11805555555555557</v>
      </c>
      <c r="R61" s="13">
        <f t="shared" si="47"/>
        <v>0.04556712962962964</v>
      </c>
      <c r="S61" s="13">
        <f t="shared" si="48"/>
        <v>0.008597571628232008</v>
      </c>
      <c r="T61" s="13">
        <f t="shared" si="49"/>
        <v>0.00855475040257649</v>
      </c>
      <c r="U61" s="7">
        <v>0.14862268518518518</v>
      </c>
      <c r="V61" s="13">
        <f t="shared" si="50"/>
        <v>0.03056712962962961</v>
      </c>
      <c r="W61" s="13">
        <f t="shared" si="51"/>
        <v>0.009552228009259253</v>
      </c>
      <c r="X61" s="13">
        <f t="shared" si="52"/>
        <v>0.008742510893246187</v>
      </c>
      <c r="Y61" s="6">
        <v>0.2008912037037037</v>
      </c>
      <c r="Z61" s="13">
        <f t="shared" si="53"/>
        <v>0.05226851851851852</v>
      </c>
      <c r="AA61" s="13">
        <f t="shared" si="54"/>
        <v>0.00986198462613557</v>
      </c>
      <c r="AB61" s="13">
        <f t="shared" si="55"/>
        <v>0.009008574157116757</v>
      </c>
      <c r="AC61" s="7"/>
      <c r="AD61" s="13"/>
      <c r="AE61" s="13"/>
      <c r="AF61" s="13"/>
      <c r="AG61" s="7" t="s">
        <v>155</v>
      </c>
      <c r="AH61" s="13"/>
      <c r="AI61" s="13"/>
      <c r="AJ61" s="13"/>
      <c r="AK61" s="11"/>
      <c r="AL61" s="11"/>
      <c r="AM61" s="16"/>
      <c r="AN61" s="13"/>
      <c r="AO61" s="13"/>
    </row>
    <row r="62" spans="1:41" s="9" customFormat="1" ht="12.75">
      <c r="A62" s="9">
        <f t="shared" si="41"/>
        <v>57</v>
      </c>
      <c r="B62" s="11">
        <v>28</v>
      </c>
      <c r="C62" s="18" t="s">
        <v>43</v>
      </c>
      <c r="D62" s="18" t="s">
        <v>95</v>
      </c>
      <c r="E62" s="9" t="s">
        <v>164</v>
      </c>
      <c r="F62" s="9" t="s">
        <v>71</v>
      </c>
      <c r="G62" s="11">
        <v>28</v>
      </c>
      <c r="H62" s="11" t="s">
        <v>169</v>
      </c>
      <c r="I62" s="12" t="s">
        <v>18</v>
      </c>
      <c r="J62" s="13" t="str">
        <f t="shared" si="42"/>
        <v>DNF</v>
      </c>
      <c r="K62" s="6">
        <v>0.03819444444444444</v>
      </c>
      <c r="L62" s="13">
        <f t="shared" si="43"/>
        <v>0.0072064989517819705</v>
      </c>
      <c r="M62" s="6">
        <v>0.06304398148148148</v>
      </c>
      <c r="N62" s="13">
        <f t="shared" si="44"/>
        <v>0.024849537037037038</v>
      </c>
      <c r="O62" s="13">
        <f t="shared" si="45"/>
        <v>0.007765480324074074</v>
      </c>
      <c r="P62" s="13">
        <f t="shared" si="46"/>
        <v>0.00741693899782135</v>
      </c>
      <c r="Q62" s="6">
        <v>0.10410879629629628</v>
      </c>
      <c r="R62" s="13">
        <f t="shared" si="47"/>
        <v>0.041064814814814804</v>
      </c>
      <c r="S62" s="13">
        <f t="shared" si="48"/>
        <v>0.007748078266946189</v>
      </c>
      <c r="T62" s="13">
        <f t="shared" si="49"/>
        <v>0.007544115673644658</v>
      </c>
      <c r="U62" s="6">
        <v>0.134375</v>
      </c>
      <c r="V62" s="13">
        <f t="shared" si="50"/>
        <v>0.030266203703703712</v>
      </c>
      <c r="W62" s="13">
        <f t="shared" si="51"/>
        <v>0.009458188657407409</v>
      </c>
      <c r="X62" s="13">
        <f t="shared" si="52"/>
        <v>0.007904411764705882</v>
      </c>
      <c r="Y62" s="6">
        <v>0.2026851851851852</v>
      </c>
      <c r="Z62" s="13">
        <f t="shared" si="53"/>
        <v>0.0683101851851852</v>
      </c>
      <c r="AA62" s="13">
        <f t="shared" si="54"/>
        <v>0.012888714185884</v>
      </c>
      <c r="AB62" s="13">
        <f t="shared" si="55"/>
        <v>0.009089021757183192</v>
      </c>
      <c r="AC62" s="6"/>
      <c r="AD62" s="13"/>
      <c r="AE62" s="13"/>
      <c r="AF62" s="13"/>
      <c r="AG62" s="6" t="s">
        <v>155</v>
      </c>
      <c r="AH62" s="13"/>
      <c r="AI62" s="13"/>
      <c r="AJ62" s="13"/>
      <c r="AK62" s="11"/>
      <c r="AL62" s="11"/>
      <c r="AM62" s="19"/>
      <c r="AN62" s="13"/>
      <c r="AO62" s="13"/>
    </row>
    <row r="63" spans="1:41" s="9" customFormat="1" ht="12.75">
      <c r="A63" s="9">
        <f t="shared" si="41"/>
        <v>58</v>
      </c>
      <c r="B63" s="11">
        <v>40</v>
      </c>
      <c r="C63" s="18" t="s">
        <v>137</v>
      </c>
      <c r="D63" s="18" t="s">
        <v>138</v>
      </c>
      <c r="E63" s="10" t="s">
        <v>24</v>
      </c>
      <c r="F63" s="10" t="s">
        <v>71</v>
      </c>
      <c r="G63" s="12">
        <v>31</v>
      </c>
      <c r="H63" s="11" t="s">
        <v>162</v>
      </c>
      <c r="I63" s="12" t="s">
        <v>18</v>
      </c>
      <c r="J63" s="13" t="str">
        <f t="shared" si="42"/>
        <v>DNF</v>
      </c>
      <c r="K63" s="6">
        <v>0.041666666666666664</v>
      </c>
      <c r="L63" s="13">
        <f t="shared" si="43"/>
        <v>0.007861635220125786</v>
      </c>
      <c r="M63" s="7">
        <v>0.07035879629629631</v>
      </c>
      <c r="N63" s="13">
        <f t="shared" si="44"/>
        <v>0.028692129629629644</v>
      </c>
      <c r="O63" s="13">
        <f t="shared" si="45"/>
        <v>0.008966290509259263</v>
      </c>
      <c r="P63" s="13">
        <f t="shared" si="46"/>
        <v>0.008277505446623095</v>
      </c>
      <c r="Q63" s="7">
        <v>0.1171875</v>
      </c>
      <c r="R63" s="13">
        <f t="shared" si="47"/>
        <v>0.04682870370370369</v>
      </c>
      <c r="S63" s="13">
        <f t="shared" si="48"/>
        <v>0.008835604472396924</v>
      </c>
      <c r="T63" s="13">
        <f t="shared" si="49"/>
        <v>0.008491847826086956</v>
      </c>
      <c r="U63" s="7">
        <v>0.16319444444444445</v>
      </c>
      <c r="V63" s="13">
        <f t="shared" si="50"/>
        <v>0.04600694444444445</v>
      </c>
      <c r="W63" s="13">
        <f t="shared" si="51"/>
        <v>0.01437717013888889</v>
      </c>
      <c r="X63" s="13">
        <f t="shared" si="52"/>
        <v>0.00959967320261438</v>
      </c>
      <c r="Y63" s="6">
        <v>0.2129513888888889</v>
      </c>
      <c r="Z63" s="13">
        <f t="shared" si="53"/>
        <v>0.04975694444444445</v>
      </c>
      <c r="AA63" s="13">
        <f t="shared" si="54"/>
        <v>0.009388102725366878</v>
      </c>
      <c r="AB63" s="13">
        <f t="shared" si="55"/>
        <v>0.009549389636273045</v>
      </c>
      <c r="AC63" s="7"/>
      <c r="AD63" s="13"/>
      <c r="AE63" s="13"/>
      <c r="AF63" s="13"/>
      <c r="AG63" s="7" t="s">
        <v>155</v>
      </c>
      <c r="AH63" s="13"/>
      <c r="AI63" s="13"/>
      <c r="AJ63" s="13"/>
      <c r="AK63" s="11"/>
      <c r="AL63" s="11"/>
      <c r="AM63" s="16"/>
      <c r="AN63" s="13"/>
      <c r="AO63" s="13"/>
    </row>
    <row r="64" spans="1:41" s="9" customFormat="1" ht="12.75">
      <c r="A64" s="9">
        <f t="shared" si="41"/>
        <v>59</v>
      </c>
      <c r="B64" s="11">
        <v>63</v>
      </c>
      <c r="C64" s="9" t="s">
        <v>121</v>
      </c>
      <c r="D64" s="9" t="s">
        <v>135</v>
      </c>
      <c r="E64" s="18" t="s">
        <v>25</v>
      </c>
      <c r="F64" s="9" t="s">
        <v>71</v>
      </c>
      <c r="G64" s="11">
        <v>63</v>
      </c>
      <c r="H64" s="11" t="s">
        <v>66</v>
      </c>
      <c r="I64" s="14" t="s">
        <v>18</v>
      </c>
      <c r="J64" s="13" t="str">
        <f t="shared" si="42"/>
        <v>DNF</v>
      </c>
      <c r="K64" s="6">
        <v>0.05658564814814815</v>
      </c>
      <c r="L64" s="13">
        <f t="shared" si="43"/>
        <v>0.010676537386443048</v>
      </c>
      <c r="M64" s="7">
        <v>0.09675925925925925</v>
      </c>
      <c r="N64" s="13">
        <f t="shared" si="44"/>
        <v>0.040173611111111104</v>
      </c>
      <c r="O64" s="13">
        <f t="shared" si="45"/>
        <v>0.01255425347222222</v>
      </c>
      <c r="P64" s="13">
        <f t="shared" si="46"/>
        <v>0.011383442265795206</v>
      </c>
      <c r="Q64" s="7">
        <v>0.1244212962962963</v>
      </c>
      <c r="R64" s="13">
        <f t="shared" si="47"/>
        <v>0.02766203703703704</v>
      </c>
      <c r="S64" s="13">
        <f t="shared" si="48"/>
        <v>0.005219252271139064</v>
      </c>
      <c r="T64" s="13">
        <f t="shared" si="49"/>
        <v>0.009016035963499732</v>
      </c>
      <c r="U64" s="7">
        <v>0.16949074074074075</v>
      </c>
      <c r="V64" s="13">
        <f>+U64-Q64</f>
        <v>0.045069444444444454</v>
      </c>
      <c r="W64" s="13">
        <f>+V64/3.2</f>
        <v>0.014084201388888891</v>
      </c>
      <c r="X64" s="13">
        <f>+U64/17</f>
        <v>0.00997004357298475</v>
      </c>
      <c r="Y64" s="6">
        <v>0.2568402777777778</v>
      </c>
      <c r="Z64" s="13">
        <f t="shared" si="53"/>
        <v>0.08734953703703704</v>
      </c>
      <c r="AA64" s="13">
        <f t="shared" si="54"/>
        <v>0.016481044723969253</v>
      </c>
      <c r="AB64" s="13">
        <f t="shared" si="55"/>
        <v>0.01151750124564026</v>
      </c>
      <c r="AC64" s="7"/>
      <c r="AD64" s="13"/>
      <c r="AE64" s="13"/>
      <c r="AF64" s="13"/>
      <c r="AG64" s="7" t="s">
        <v>155</v>
      </c>
      <c r="AH64" s="13"/>
      <c r="AI64" s="13"/>
      <c r="AJ64" s="13"/>
      <c r="AK64" s="11"/>
      <c r="AL64" s="11"/>
      <c r="AM64" s="13"/>
      <c r="AN64" s="13"/>
      <c r="AO64" s="13"/>
    </row>
    <row r="65" spans="1:40" s="9" customFormat="1" ht="12.75">
      <c r="A65" s="9">
        <f t="shared" si="41"/>
        <v>60</v>
      </c>
      <c r="B65" s="11">
        <v>65</v>
      </c>
      <c r="C65" s="10" t="s">
        <v>43</v>
      </c>
      <c r="D65" s="18" t="s">
        <v>118</v>
      </c>
      <c r="E65" s="18" t="s">
        <v>25</v>
      </c>
      <c r="F65" s="18" t="s">
        <v>15</v>
      </c>
      <c r="G65" s="12">
        <v>65</v>
      </c>
      <c r="H65" s="11" t="s">
        <v>66</v>
      </c>
      <c r="I65" s="11" t="s">
        <v>18</v>
      </c>
      <c r="J65" s="13" t="str">
        <f t="shared" si="42"/>
        <v>DNF</v>
      </c>
      <c r="K65" s="6">
        <v>0.06329861111111111</v>
      </c>
      <c r="L65" s="13">
        <f t="shared" si="43"/>
        <v>0.011943134171907756</v>
      </c>
      <c r="M65" s="6">
        <v>0.0983912037037037</v>
      </c>
      <c r="N65" s="13">
        <f t="shared" si="44"/>
        <v>0.03509259259259259</v>
      </c>
      <c r="O65" s="13">
        <f t="shared" si="45"/>
        <v>0.010966435185185185</v>
      </c>
      <c r="P65" s="13">
        <f t="shared" si="46"/>
        <v>0.011575435729847495</v>
      </c>
      <c r="Q65" s="6">
        <v>0.15828703703703703</v>
      </c>
      <c r="R65" s="13">
        <f t="shared" si="47"/>
        <v>0.05989583333333333</v>
      </c>
      <c r="S65" s="13">
        <f t="shared" si="48"/>
        <v>0.011301100628930817</v>
      </c>
      <c r="T65" s="13">
        <f t="shared" si="49"/>
        <v>0.011470075147611378</v>
      </c>
      <c r="U65" s="6">
        <v>0.1977662037037037</v>
      </c>
      <c r="V65" s="13">
        <f>+U65-Q65</f>
        <v>0.039479166666666676</v>
      </c>
      <c r="W65" s="13">
        <f>+V65/3.2</f>
        <v>0.012337239583333336</v>
      </c>
      <c r="X65" s="13">
        <f>+U65/17</f>
        <v>0.011633306100217865</v>
      </c>
      <c r="Y65" s="6">
        <v>0.27069444444444446</v>
      </c>
      <c r="Z65" s="13">
        <f t="shared" si="53"/>
        <v>0.07292824074074075</v>
      </c>
      <c r="AA65" s="13">
        <f t="shared" si="54"/>
        <v>0.013760045422781274</v>
      </c>
      <c r="AB65" s="13">
        <f t="shared" si="55"/>
        <v>0.01213876432486298</v>
      </c>
      <c r="AC65" s="6"/>
      <c r="AD65" s="13"/>
      <c r="AE65" s="13"/>
      <c r="AF65" s="13"/>
      <c r="AG65" s="6" t="s">
        <v>155</v>
      </c>
      <c r="AH65" s="13"/>
      <c r="AI65" s="13"/>
      <c r="AJ65" s="13"/>
      <c r="AK65" s="11"/>
      <c r="AL65" s="14"/>
      <c r="AM65" s="13"/>
      <c r="AN65" s="13"/>
    </row>
    <row r="66" spans="1:40" s="9" customFormat="1" ht="12.75">
      <c r="A66" s="9">
        <f t="shared" si="41"/>
        <v>61</v>
      </c>
      <c r="B66" s="11">
        <v>20</v>
      </c>
      <c r="C66" s="18" t="s">
        <v>123</v>
      </c>
      <c r="D66" s="10" t="s">
        <v>124</v>
      </c>
      <c r="E66" s="10" t="s">
        <v>24</v>
      </c>
      <c r="F66" s="10" t="s">
        <v>15</v>
      </c>
      <c r="G66" s="12">
        <v>51</v>
      </c>
      <c r="H66" s="12" t="s">
        <v>64</v>
      </c>
      <c r="I66" s="12" t="s">
        <v>18</v>
      </c>
      <c r="J66" s="13" t="str">
        <f t="shared" si="42"/>
        <v>DNF</v>
      </c>
      <c r="K66" s="6">
        <v>0.051898148148148145</v>
      </c>
      <c r="L66" s="13">
        <f t="shared" si="43"/>
        <v>0.009792103424178895</v>
      </c>
      <c r="M66" s="7">
        <v>0.08194444444444444</v>
      </c>
      <c r="N66" s="13">
        <f t="shared" si="44"/>
        <v>0.0300462962962963</v>
      </c>
      <c r="O66" s="13">
        <f t="shared" si="45"/>
        <v>0.009389467592592593</v>
      </c>
      <c r="P66" s="13">
        <f t="shared" si="46"/>
        <v>0.009640522875816994</v>
      </c>
      <c r="Q66" s="7">
        <v>0.13530092592592594</v>
      </c>
      <c r="R66" s="13">
        <f t="shared" si="47"/>
        <v>0.05335648148148149</v>
      </c>
      <c r="S66" s="13">
        <f t="shared" si="48"/>
        <v>0.010067260656883301</v>
      </c>
      <c r="T66" s="13">
        <f t="shared" si="49"/>
        <v>0.009804414922168546</v>
      </c>
      <c r="U66" s="7">
        <v>0.17037037037037037</v>
      </c>
      <c r="V66" s="13">
        <f>+U66-Q66</f>
        <v>0.03506944444444443</v>
      </c>
      <c r="W66" s="13">
        <f>+V66/3.2</f>
        <v>0.010959201388888885</v>
      </c>
      <c r="X66" s="13">
        <f>+U66/17</f>
        <v>0.010021786492374727</v>
      </c>
      <c r="Y66" s="6"/>
      <c r="Z66" s="13"/>
      <c r="AA66" s="13"/>
      <c r="AB66" s="13"/>
      <c r="AC66" s="7"/>
      <c r="AD66" s="13"/>
      <c r="AE66" s="13"/>
      <c r="AF66" s="13"/>
      <c r="AG66" s="7" t="s">
        <v>155</v>
      </c>
      <c r="AH66" s="13"/>
      <c r="AI66" s="13"/>
      <c r="AJ66" s="13"/>
      <c r="AK66" s="11"/>
      <c r="AL66" s="11"/>
      <c r="AM66" s="13"/>
      <c r="AN66" s="13"/>
    </row>
    <row r="67" spans="1:40" s="9" customFormat="1" ht="12.75">
      <c r="A67" s="9">
        <f t="shared" si="41"/>
        <v>62</v>
      </c>
      <c r="B67" s="11">
        <v>51</v>
      </c>
      <c r="C67" s="18" t="s">
        <v>45</v>
      </c>
      <c r="D67" s="18" t="s">
        <v>44</v>
      </c>
      <c r="E67" s="18" t="s">
        <v>27</v>
      </c>
      <c r="F67" s="9" t="s">
        <v>15</v>
      </c>
      <c r="G67" s="12">
        <v>51</v>
      </c>
      <c r="H67" s="11" t="s">
        <v>64</v>
      </c>
      <c r="I67" s="12" t="s">
        <v>21</v>
      </c>
      <c r="J67" s="13" t="str">
        <f t="shared" si="42"/>
        <v>DNF</v>
      </c>
      <c r="K67" s="6">
        <v>0.0719675925925926</v>
      </c>
      <c r="L67" s="13">
        <f t="shared" si="43"/>
        <v>0.01357879105520615</v>
      </c>
      <c r="M67" s="6">
        <v>0.11430555555555555</v>
      </c>
      <c r="N67" s="13">
        <f t="shared" si="44"/>
        <v>0.04233796296296295</v>
      </c>
      <c r="O67" s="13">
        <f t="shared" si="45"/>
        <v>0.013230613425925922</v>
      </c>
      <c r="P67" s="13">
        <f t="shared" si="46"/>
        <v>0.013447712418300653</v>
      </c>
      <c r="Q67" s="6">
        <v>0.1954398148148148</v>
      </c>
      <c r="R67" s="13">
        <f t="shared" si="47"/>
        <v>0.08113425925925924</v>
      </c>
      <c r="S67" s="13">
        <f t="shared" si="48"/>
        <v>0.01530835080363382</v>
      </c>
      <c r="T67" s="13">
        <f t="shared" si="49"/>
        <v>0.01416230542136339</v>
      </c>
      <c r="U67" s="6" t="s">
        <v>155</v>
      </c>
      <c r="V67" s="13"/>
      <c r="W67" s="13"/>
      <c r="X67" s="13"/>
      <c r="Y67" s="6"/>
      <c r="Z67" s="13"/>
      <c r="AA67" s="13"/>
      <c r="AB67" s="13"/>
      <c r="AC67" s="6"/>
      <c r="AD67" s="13"/>
      <c r="AE67" s="13"/>
      <c r="AF67" s="13"/>
      <c r="AG67" s="6" t="s">
        <v>155</v>
      </c>
      <c r="AH67" s="13"/>
      <c r="AI67" s="13"/>
      <c r="AJ67" s="13"/>
      <c r="AK67" s="11"/>
      <c r="AL67" s="14"/>
      <c r="AM67" s="13"/>
      <c r="AN67" s="13"/>
    </row>
    <row r="68" spans="1:40" s="9" customFormat="1" ht="12.75">
      <c r="A68" s="9">
        <f t="shared" si="41"/>
        <v>63</v>
      </c>
      <c r="B68" s="11">
        <v>15</v>
      </c>
      <c r="C68" s="10" t="s">
        <v>58</v>
      </c>
      <c r="D68" s="18" t="s">
        <v>62</v>
      </c>
      <c r="E68" s="9" t="s">
        <v>24</v>
      </c>
      <c r="F68" s="9" t="s">
        <v>71</v>
      </c>
      <c r="G68" s="12">
        <v>48</v>
      </c>
      <c r="H68" s="12" t="s">
        <v>65</v>
      </c>
      <c r="I68" s="12" t="s">
        <v>21</v>
      </c>
      <c r="J68" s="13" t="str">
        <f t="shared" si="42"/>
        <v>DNF</v>
      </c>
      <c r="K68" s="6">
        <v>0.050972222222222224</v>
      </c>
      <c r="L68" s="13">
        <f t="shared" si="43"/>
        <v>0.009617400419287212</v>
      </c>
      <c r="M68" s="6">
        <v>0.08956018518518517</v>
      </c>
      <c r="N68" s="13">
        <f t="shared" si="44"/>
        <v>0.03858796296296295</v>
      </c>
      <c r="O68" s="13">
        <f t="shared" si="45"/>
        <v>0.01205873842592592</v>
      </c>
      <c r="P68" s="13">
        <f t="shared" si="46"/>
        <v>0.010536492374727667</v>
      </c>
      <c r="Q68" s="6" t="s">
        <v>155</v>
      </c>
      <c r="R68" s="13"/>
      <c r="S68" s="13"/>
      <c r="T68" s="13"/>
      <c r="U68" s="6" t="s">
        <v>155</v>
      </c>
      <c r="V68" s="13"/>
      <c r="W68" s="13"/>
      <c r="X68" s="13"/>
      <c r="Y68" s="6"/>
      <c r="Z68" s="13"/>
      <c r="AA68" s="13"/>
      <c r="AB68" s="13"/>
      <c r="AC68" s="6"/>
      <c r="AD68" s="13"/>
      <c r="AE68" s="13"/>
      <c r="AF68" s="13"/>
      <c r="AG68" s="6" t="s">
        <v>155</v>
      </c>
      <c r="AH68" s="13"/>
      <c r="AI68" s="13"/>
      <c r="AJ68" s="13"/>
      <c r="AK68" s="11"/>
      <c r="AL68" s="14"/>
      <c r="AM68" s="13"/>
      <c r="AN68" s="13"/>
    </row>
    <row r="69" spans="1:40" s="9" customFormat="1" ht="12.75">
      <c r="A69" s="9">
        <f t="shared" si="20"/>
        <v>64</v>
      </c>
      <c r="B69" s="11">
        <v>13</v>
      </c>
      <c r="C69" s="18" t="s">
        <v>86</v>
      </c>
      <c r="D69" s="9" t="s">
        <v>87</v>
      </c>
      <c r="E69" s="9" t="s">
        <v>25</v>
      </c>
      <c r="F69" s="9" t="s">
        <v>71</v>
      </c>
      <c r="G69" s="11">
        <v>38</v>
      </c>
      <c r="H69" s="11" t="s">
        <v>162</v>
      </c>
      <c r="I69" s="11" t="s">
        <v>18</v>
      </c>
      <c r="J69" s="13" t="str">
        <f t="shared" si="21"/>
        <v>DNS</v>
      </c>
      <c r="K69" s="6" t="s">
        <v>154</v>
      </c>
      <c r="L69" s="13"/>
      <c r="M69" s="6"/>
      <c r="N69" s="13"/>
      <c r="O69" s="13"/>
      <c r="P69" s="13"/>
      <c r="Q69" s="6" t="s">
        <v>154</v>
      </c>
      <c r="R69" s="13"/>
      <c r="S69" s="13"/>
      <c r="T69" s="13"/>
      <c r="U69" s="6" t="s">
        <v>154</v>
      </c>
      <c r="V69" s="13"/>
      <c r="W69" s="13"/>
      <c r="X69" s="13"/>
      <c r="Y69" s="6"/>
      <c r="Z69" s="13"/>
      <c r="AA69" s="13"/>
      <c r="AB69" s="13"/>
      <c r="AC69" s="6"/>
      <c r="AD69" s="13"/>
      <c r="AE69" s="13"/>
      <c r="AF69" s="13"/>
      <c r="AG69" s="6" t="s">
        <v>154</v>
      </c>
      <c r="AH69" s="13"/>
      <c r="AI69" s="13"/>
      <c r="AJ69" s="13"/>
      <c r="AK69" s="11"/>
      <c r="AL69" s="14"/>
      <c r="AM69" s="13"/>
      <c r="AN69" s="13"/>
    </row>
    <row r="70" spans="1:40" s="9" customFormat="1" ht="12.75">
      <c r="A70" s="9">
        <f t="shared" si="20"/>
        <v>65</v>
      </c>
      <c r="B70" s="11">
        <v>55</v>
      </c>
      <c r="C70" s="10" t="s">
        <v>50</v>
      </c>
      <c r="D70" s="10" t="s">
        <v>116</v>
      </c>
      <c r="E70" s="10" t="s">
        <v>25</v>
      </c>
      <c r="F70" s="10" t="s">
        <v>71</v>
      </c>
      <c r="G70" s="12">
        <v>55</v>
      </c>
      <c r="H70" s="11" t="s">
        <v>64</v>
      </c>
      <c r="I70" s="12" t="s">
        <v>18</v>
      </c>
      <c r="J70" s="13" t="str">
        <f t="shared" si="21"/>
        <v>DNS</v>
      </c>
      <c r="K70" s="6" t="s">
        <v>154</v>
      </c>
      <c r="L70" s="13"/>
      <c r="M70" s="7"/>
      <c r="N70" s="13"/>
      <c r="O70" s="13"/>
      <c r="P70" s="13"/>
      <c r="Q70" s="7" t="s">
        <v>154</v>
      </c>
      <c r="R70" s="13"/>
      <c r="S70" s="13"/>
      <c r="T70" s="13"/>
      <c r="U70" s="7" t="s">
        <v>154</v>
      </c>
      <c r="V70" s="13"/>
      <c r="W70" s="13"/>
      <c r="X70" s="13"/>
      <c r="Y70" s="6"/>
      <c r="Z70" s="13"/>
      <c r="AA70" s="13"/>
      <c r="AB70" s="13"/>
      <c r="AC70" s="7"/>
      <c r="AD70" s="13"/>
      <c r="AE70" s="13"/>
      <c r="AF70" s="13"/>
      <c r="AG70" s="7" t="s">
        <v>154</v>
      </c>
      <c r="AH70" s="13"/>
      <c r="AI70" s="13"/>
      <c r="AJ70" s="13"/>
      <c r="AK70" s="11"/>
      <c r="AL70" s="14"/>
      <c r="AM70" s="13"/>
      <c r="AN70" s="13"/>
    </row>
    <row r="71" spans="3:37" ht="12.75">
      <c r="C71" t="s">
        <v>7</v>
      </c>
      <c r="I71" s="1"/>
      <c r="J71" s="1" t="s">
        <v>7</v>
      </c>
      <c r="K71" s="6" t="s">
        <v>7</v>
      </c>
      <c r="L71" s="1" t="s">
        <v>7</v>
      </c>
      <c r="M71" s="7" t="s">
        <v>7</v>
      </c>
      <c r="N71" s="1" t="s">
        <v>7</v>
      </c>
      <c r="O71" s="1" t="s">
        <v>7</v>
      </c>
      <c r="P71" s="1" t="s">
        <v>7</v>
      </c>
      <c r="Q71" s="7" t="s">
        <v>7</v>
      </c>
      <c r="R71" s="1" t="s">
        <v>7</v>
      </c>
      <c r="S71" s="1" t="s">
        <v>7</v>
      </c>
      <c r="T71" s="1" t="s">
        <v>7</v>
      </c>
      <c r="U71" s="7" t="s">
        <v>7</v>
      </c>
      <c r="V71" s="1" t="s">
        <v>7</v>
      </c>
      <c r="W71" s="1" t="s">
        <v>7</v>
      </c>
      <c r="X71" s="1" t="s">
        <v>7</v>
      </c>
      <c r="Y71" s="6" t="s">
        <v>7</v>
      </c>
      <c r="Z71" s="1" t="s">
        <v>7</v>
      </c>
      <c r="AA71" s="1" t="s">
        <v>7</v>
      </c>
      <c r="AB71" s="1" t="s">
        <v>7</v>
      </c>
      <c r="AC71" s="7" t="s">
        <v>7</v>
      </c>
      <c r="AD71" s="1" t="s">
        <v>7</v>
      </c>
      <c r="AE71" s="1" t="s">
        <v>7</v>
      </c>
      <c r="AF71" s="1" t="s">
        <v>7</v>
      </c>
      <c r="AG71" s="7" t="s">
        <v>7</v>
      </c>
      <c r="AH71" s="1" t="s">
        <v>7</v>
      </c>
      <c r="AI71" s="1" t="s">
        <v>7</v>
      </c>
      <c r="AJ71" s="1" t="s">
        <v>7</v>
      </c>
      <c r="AK71" s="8" t="s">
        <v>7</v>
      </c>
    </row>
    <row r="72" spans="3:35" ht="12.75">
      <c r="C72" t="s">
        <v>7</v>
      </c>
      <c r="I72" s="1"/>
      <c r="J72" s="5"/>
      <c r="K72" s="1"/>
      <c r="L72" s="3"/>
      <c r="M72" s="1"/>
      <c r="N72" s="1"/>
      <c r="O72" s="1"/>
      <c r="P72" s="3"/>
      <c r="Q72" s="1"/>
      <c r="R72" s="1"/>
      <c r="S72" s="1"/>
      <c r="T72" s="3"/>
      <c r="U72" s="1"/>
      <c r="V72" s="1"/>
      <c r="W72" s="1"/>
      <c r="X72" s="3"/>
      <c r="Y72" s="1"/>
      <c r="Z72" s="1"/>
      <c r="AA72" s="1"/>
      <c r="AB72" s="3"/>
      <c r="AC72" s="1"/>
      <c r="AD72" s="1"/>
      <c r="AE72" s="1"/>
      <c r="AF72" s="3"/>
      <c r="AG72" s="1"/>
      <c r="AH72" s="1"/>
      <c r="AI72" s="1"/>
    </row>
    <row r="73" spans="3:35" ht="12.75">
      <c r="C73" t="s">
        <v>7</v>
      </c>
      <c r="I73" s="1"/>
      <c r="J73" s="5"/>
      <c r="K73" s="1"/>
      <c r="L73" s="3"/>
      <c r="M73" s="1"/>
      <c r="N73" s="1"/>
      <c r="O73" s="1"/>
      <c r="P73" s="3"/>
      <c r="Q73" s="1"/>
      <c r="R73" s="1"/>
      <c r="S73" s="1"/>
      <c r="T73" s="3"/>
      <c r="U73" s="1"/>
      <c r="V73" s="1"/>
      <c r="W73" s="1"/>
      <c r="X73" s="3"/>
      <c r="Y73" s="1"/>
      <c r="Z73" s="1"/>
      <c r="AA73" s="1"/>
      <c r="AB73" s="3"/>
      <c r="AC73" s="1"/>
      <c r="AD73" s="1"/>
      <c r="AE73" s="1"/>
      <c r="AF73" s="3"/>
      <c r="AG73" s="1"/>
      <c r="AH73" s="1"/>
      <c r="AI73" s="1"/>
    </row>
    <row r="74" spans="3:35" ht="12.75">
      <c r="C74" t="s">
        <v>7</v>
      </c>
      <c r="I74" s="1"/>
      <c r="J74" s="5"/>
      <c r="K74" s="1"/>
      <c r="L74" s="3"/>
      <c r="M74" s="1"/>
      <c r="N74" s="1"/>
      <c r="O74" s="1"/>
      <c r="P74" s="3"/>
      <c r="Q74" s="1"/>
      <c r="R74" s="1"/>
      <c r="S74" s="1"/>
      <c r="T74" s="3"/>
      <c r="U74" s="1"/>
      <c r="V74" s="1"/>
      <c r="W74" s="1"/>
      <c r="X74" s="3"/>
      <c r="Y74" s="1"/>
      <c r="Z74" s="1"/>
      <c r="AA74" s="1"/>
      <c r="AB74" s="3"/>
      <c r="AC74" s="1"/>
      <c r="AD74" s="1"/>
      <c r="AE74" s="1"/>
      <c r="AF74" s="3"/>
      <c r="AG74" s="1"/>
      <c r="AH74" s="1"/>
      <c r="AI74" s="1"/>
    </row>
    <row r="75" spans="3:35" ht="12.75">
      <c r="C75" t="s">
        <v>7</v>
      </c>
      <c r="I75" s="1"/>
      <c r="J75" s="5"/>
      <c r="K75" s="1"/>
      <c r="L75" s="3"/>
      <c r="M75" s="1"/>
      <c r="N75" s="1"/>
      <c r="O75" s="1"/>
      <c r="P75" s="3"/>
      <c r="Q75" s="1"/>
      <c r="R75" s="1"/>
      <c r="S75" s="1"/>
      <c r="T75" s="3"/>
      <c r="U75" s="1"/>
      <c r="V75" s="1"/>
      <c r="W75" s="1"/>
      <c r="X75" s="3"/>
      <c r="Y75" s="1"/>
      <c r="Z75" s="1"/>
      <c r="AA75" s="1"/>
      <c r="AB75" s="3"/>
      <c r="AC75" s="1"/>
      <c r="AD75" s="1"/>
      <c r="AE75" s="1"/>
      <c r="AF75" s="3"/>
      <c r="AG75" s="1"/>
      <c r="AH75" s="1"/>
      <c r="AI75" s="1"/>
    </row>
    <row r="76" spans="3:35" ht="12.75">
      <c r="C76" t="s">
        <v>7</v>
      </c>
      <c r="I76" s="1"/>
      <c r="J76" s="5"/>
      <c r="K76" s="1"/>
      <c r="L76" s="3"/>
      <c r="M76" s="1"/>
      <c r="N76" s="1"/>
      <c r="O76" s="1"/>
      <c r="P76" s="3"/>
      <c r="Q76" s="1"/>
      <c r="R76" s="1"/>
      <c r="S76" s="1"/>
      <c r="T76" s="3"/>
      <c r="U76" s="1"/>
      <c r="V76" s="1"/>
      <c r="W76" s="1"/>
      <c r="X76" s="3"/>
      <c r="Y76" s="1"/>
      <c r="Z76" s="1"/>
      <c r="AA76" s="1"/>
      <c r="AB76" s="3"/>
      <c r="AC76" s="1"/>
      <c r="AD76" s="1"/>
      <c r="AE76" s="1"/>
      <c r="AF76" s="3"/>
      <c r="AG76" s="1"/>
      <c r="AH76" s="1"/>
      <c r="AI76" s="1"/>
    </row>
    <row r="77" spans="9:35" ht="12.75">
      <c r="I77" s="1"/>
      <c r="J77" s="5"/>
      <c r="K77" s="1"/>
      <c r="L77" s="3"/>
      <c r="M77" s="1"/>
      <c r="N77" s="1"/>
      <c r="O77" s="1"/>
      <c r="P77" s="3"/>
      <c r="Q77" s="1"/>
      <c r="R77" s="1"/>
      <c r="S77" s="1"/>
      <c r="T77" s="3"/>
      <c r="U77" s="1"/>
      <c r="V77" s="1"/>
      <c r="W77" s="1"/>
      <c r="X77" s="3"/>
      <c r="Y77" s="1"/>
      <c r="Z77" s="1"/>
      <c r="AA77" s="1"/>
      <c r="AB77" s="3"/>
      <c r="AC77" s="1"/>
      <c r="AD77" s="1"/>
      <c r="AE77" s="1"/>
      <c r="AF77" s="3"/>
      <c r="AG77" s="1"/>
      <c r="AH77" s="1"/>
      <c r="AI77" s="1"/>
    </row>
    <row r="78" spans="9:35" ht="12.75">
      <c r="I78" s="1"/>
      <c r="J78" s="5"/>
      <c r="K78" s="1"/>
      <c r="L78" s="3"/>
      <c r="M78" s="1"/>
      <c r="N78" s="1"/>
      <c r="O78" s="1"/>
      <c r="P78" s="3"/>
      <c r="Q78" s="1"/>
      <c r="R78" s="1"/>
      <c r="S78" s="1"/>
      <c r="T78" s="3"/>
      <c r="U78" s="1"/>
      <c r="V78" s="1"/>
      <c r="W78" s="1"/>
      <c r="X78" s="3"/>
      <c r="Y78" s="1"/>
      <c r="Z78" s="1"/>
      <c r="AA78" s="1"/>
      <c r="AB78" s="3"/>
      <c r="AC78" s="1"/>
      <c r="AD78" s="1"/>
      <c r="AE78" s="1"/>
      <c r="AF78" s="3"/>
      <c r="AG78" s="1"/>
      <c r="AH78" s="1"/>
      <c r="AI7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International Paper</dc:creator>
  <cp:keywords/>
  <dc:description/>
  <cp:lastModifiedBy>HP Authorized Customer</cp:lastModifiedBy>
  <dcterms:created xsi:type="dcterms:W3CDTF">2003-11-15T15:00:49Z</dcterms:created>
  <dcterms:modified xsi:type="dcterms:W3CDTF">2007-10-22T21:35:52Z</dcterms:modified>
  <cp:category/>
  <cp:version/>
  <cp:contentType/>
  <cp:contentStatus/>
</cp:coreProperties>
</file>